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sheets/sheet3.xml" ContentType="application/vnd.openxmlformats-officedocument.spreadsheetml.worksheet+xml"/>
  <Override PartName="/xl/comments/comment3.xml" ContentType="application/vnd.openxmlformats-officedocument.spreadsheetml.comments+xml"/>
  <Override PartName="/xl/worksheets/sheet4.xml" ContentType="application/vnd.openxmlformats-officedocument.spreadsheetml.worksheet+xml"/>
  <Override PartName="/xl/comments/comment4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ave 1" sheetId="1" state="visible" r:id="rId1"/>
    <sheet name="Wave 2" sheetId="2" state="visible" r:id="rId2"/>
    <sheet name="CPM" sheetId="3" state="visible" r:id="rId3"/>
    <sheet name="Codes" sheetId="4" state="visible" r:id="rId4"/>
  </sheets>
  <definedNames>
    <definedName name="_xlnm.Print_Area" localSheetId="0">'Wave 1'!$A$1:$K$14</definedName>
    <definedName name="_xlnm.Print_Area" localSheetId="1">'Wave 2'!$A$1:$K$10</definedName>
    <definedName name="_xlnm.Print_Area" localSheetId="2">'CPM'!$A$1:$C$6</definedName>
    <definedName name="_xlnm.Print_Area" localSheetId="3">'Codes'!$A$1:$E$12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€#,##0;(€#,##0);&quot;-&quot;"/>
    <numFmt numFmtId="166" formatCode="0.0&quot;x&quot;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000000"/>
    </font>
    <font>
      <name val="Calibri"/>
      <color rgb="000000FF"/>
    </font>
    <font>
      <name val="Calibri"/>
      <color rgb="00008000"/>
    </font>
    <font>
      <b val="1"/>
      <color rgb="002A2226"/>
    </font>
    <font>
      <b val="1"/>
      <color rgb="00000000"/>
    </font>
    <font>
      <color rgb="002A2226"/>
    </font>
  </fonts>
  <fills count="6">
    <fill>
      <patternFill/>
    </fill>
    <fill>
      <patternFill patternType="gray125"/>
    </fill>
    <fill>
      <patternFill patternType="solid">
        <fgColor rgb="005C3A4D"/>
      </patternFill>
    </fill>
    <fill>
      <patternFill patternType="solid">
        <fgColor rgb="00F3E4EC"/>
      </patternFill>
    </fill>
    <fill>
      <patternFill patternType="solid">
        <fgColor rgb="00FBF6F3"/>
      </patternFill>
    </fill>
    <fill>
      <patternFill patternType="solid">
        <fgColor rgb="00EAD9E1"/>
      </patternFill>
    </fill>
  </fills>
  <borders count="2">
    <border>
      <left/>
      <right/>
      <top/>
      <bottom/>
      <diagonal/>
    </border>
    <border>
      <left style="thin">
        <color rgb="00C9B7C0"/>
      </left>
      <right style="thin">
        <color rgb="00C9B7C0"/>
      </right>
      <top style="thin">
        <color rgb="00C9B7C0"/>
      </top>
      <bottom style="thin">
        <color rgb="00C9B7C0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/>
    </xf>
    <xf numFmtId="0" fontId="3" fillId="3" borderId="1" pivotButton="0" quotePrefix="0" xfId="0"/>
    <xf numFmtId="3" fontId="3" fillId="3" borderId="1" pivotButton="0" quotePrefix="0" xfId="0"/>
    <xf numFmtId="164" fontId="3" fillId="3" borderId="1" pivotButton="0" quotePrefix="0" xfId="0"/>
    <xf numFmtId="3" fontId="4" fillId="4" borderId="1" pivotButton="0" quotePrefix="0" xfId="0"/>
    <xf numFmtId="165" fontId="4" fillId="4" borderId="1" pivotButton="0" quotePrefix="0" xfId="0"/>
    <xf numFmtId="165" fontId="3" fillId="3" borderId="1" pivotButton="0" quotePrefix="0" xfId="0"/>
    <xf numFmtId="166" fontId="2" fillId="4" borderId="1" pivotButton="0" quotePrefix="0" xfId="0"/>
    <xf numFmtId="0" fontId="2" fillId="4" borderId="1" pivotButton="0" quotePrefix="0" xfId="0"/>
    <xf numFmtId="0" fontId="5" fillId="5" borderId="1" pivotButton="0" quotePrefix="0" xfId="0"/>
    <xf numFmtId="0" fontId="0" fillId="5" borderId="1" pivotButton="0" quotePrefix="0" xfId="0"/>
    <xf numFmtId="3" fontId="6" fillId="5" borderId="1" pivotButton="0" quotePrefix="0" xfId="0"/>
    <xf numFmtId="164" fontId="6" fillId="5" borderId="1" pivotButton="0" quotePrefix="0" xfId="0"/>
    <xf numFmtId="165" fontId="6" fillId="5" borderId="1" pivotButton="0" quotePrefix="0" xfId="0"/>
    <xf numFmtId="0" fontId="5" fillId="0" borderId="0" pivotButton="0" quotePrefix="0" xfId="0"/>
    <xf numFmtId="166" fontId="6" fillId="0" borderId="0" pivotButton="0" quotePrefix="0" xfId="0"/>
    <xf numFmtId="0" fontId="7" fillId="0" borderId="0" pivotButton="0" quotePrefix="0" xfId="0"/>
    <xf numFmtId="166" fontId="3" fillId="3" borderId="0" pivotButton="0" quotePrefix="0" xfId="0"/>
    <xf numFmtId="2" fontId="3" fillId="3" borderId="1" pivotButton="0" quotePrefix="0" xfId="0"/>
    <xf numFmtId="166" fontId="4" fillId="4" borderId="1" pivotButton="0" quotePrefix="0" xfId="0"/>
    <xf numFmtId="166" fontId="6" fillId="5" borderId="1" pivotButton="0" quotePrefix="0" xfId="0"/>
  </cellXfs>
  <cellStyles count="1">
    <cellStyle name="Normal" xfId="0" builtinId="0" hidden="0"/>
  </cellStyles>
  <dxfs count="2">
    <dxf>
      <font>
        <b val="1"/>
        <color rgb="00006100"/>
      </font>
      <fill>
        <patternFill patternType="solid">
          <fgColor rgb="00C6EFCE"/>
        </patternFill>
      </fill>
    </dxf>
    <dxf>
      <font>
        <b val="1"/>
        <color rgb="009C0006"/>
      </font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omments/comment1.xml><?xml version="1.0" encoding="utf-8"?>
<comments xmlns="http://schemas.openxmlformats.org/spreadsheetml/2006/main">
  <authors>
    <author>Aurelle Analytics</author>
  </authors>
  <commentList>
    <comment ref="C2" authorId="0" shapeId="0">
      <text>
        <t>Follower count pulled from creator media kit / platform analytics, as of 2026-06.</t>
      </text>
    </comment>
    <comment ref="D2" authorId="0" shapeId="0">
      <text>
        <t>Engagement rate (likes+comments+saves / followers), trailing 30 posts, as of 2026-06.</t>
      </text>
    </comment>
    <comment ref="H2" authorId="0" shapeId="0">
      <text>
        <t>Gifted product retail value at €-cost basis (Aurelle launch kit).</t>
      </text>
    </comment>
    <comment ref="I2" authorId="0" shapeId="0">
      <text>
        <t>Negotiated creator fee per seeding wave (€). Blue = editable input.</t>
      </text>
    </comment>
    <comment ref="D12" authorId="0" shapeId="0">
      <text>
        <t>Weighted ER = SUMPRODUCT(ER, followers)/SUM(followers) — audience-weighted, not a naive mean.</t>
      </text>
    </comment>
    <comment ref="B14" authorId="0" shapeId="0">
      <text>
        <t>Σ EMV / Σ(product cost + fees) for the wave. Green ≥ 4.0x target, red below.</t>
      </text>
    </comment>
  </commentList>
</comments>
</file>

<file path=xl/comments/comment2.xml><?xml version="1.0" encoding="utf-8"?>
<comments xmlns="http://schemas.openxmlformats.org/spreadsheetml/2006/main">
  <authors>
    <author>Aurelle Analytics</author>
  </authors>
  <commentList>
    <comment ref="C2" authorId="0" shapeId="0">
      <text>
        <t>Follower count pulled from creator media kit / platform analytics, as of 2026-06.</t>
      </text>
    </comment>
    <comment ref="D2" authorId="0" shapeId="0">
      <text>
        <t>Engagement rate (likes+comments+saves / followers), trailing 30 posts, as of 2026-06.</t>
      </text>
    </comment>
    <comment ref="H2" authorId="0" shapeId="0">
      <text>
        <t>Gifted product retail value at €-cost basis (Aurelle launch kit).</t>
      </text>
    </comment>
    <comment ref="I2" authorId="0" shapeId="0">
      <text>
        <t>Negotiated creator fee per seeding wave (€). Blue = editable input.</t>
      </text>
    </comment>
    <comment ref="D8" authorId="0" shapeId="0">
      <text>
        <t>Weighted ER = SUMPRODUCT(ER, followers)/SUM(followers) — audience-weighted, not a naive mean.</t>
      </text>
    </comment>
    <comment ref="B10" authorId="0" shapeId="0">
      <text>
        <t>Σ EMV / Σ(product cost + fees) for the wave. Green ≥ 4.0x target, red below.</t>
      </text>
    </comment>
  </commentList>
</comments>
</file>

<file path=xl/comments/comment3.xml><?xml version="1.0" encoding="utf-8"?>
<comments xmlns="http://schemas.openxmlformats.org/spreadsheetml/2006/main">
  <authors>
    <author>Aurelle Analytics</author>
  </authors>
  <commentList>
    <comment ref="B2" authorId="0" shapeId="0">
      <text>
        <t>EMV cost per 1,000 impressions for mega-tier. Source: Aurelle Beauty Benchmark 2026 (fictional), as of 2026-05.</t>
      </text>
    </comment>
    <comment ref="C2" authorId="0" shapeId="0">
      <text>
        <t>Share of (followers x posts) reached for mega-tier. Source: Aurelle Beauty Benchmark 2026 (fictional), as of 2026-05.</t>
      </text>
    </comment>
    <comment ref="B3" authorId="0" shapeId="0">
      <text>
        <t>EMV cost per 1,000 impressions for macro-tier. Source: Aurelle Beauty Benchmark 2026 (fictional), as of 2026-05.</t>
      </text>
    </comment>
    <comment ref="C3" authorId="0" shapeId="0">
      <text>
        <t>Share of (followers x posts) reached for macro-tier. Source: Aurelle Beauty Benchmark 2026 (fictional), as of 2026-05.</t>
      </text>
    </comment>
    <comment ref="B4" authorId="0" shapeId="0">
      <text>
        <t>EMV cost per 1,000 impressions for mid-tier. Source: Aurelle Beauty Benchmark 2026 (fictional), as of 2026-05.</t>
      </text>
    </comment>
    <comment ref="C4" authorId="0" shapeId="0">
      <text>
        <t>Share of (followers x posts) reached for mid-tier. Source: Aurelle Beauty Benchmark 2026 (fictional), as of 2026-05.</t>
      </text>
    </comment>
    <comment ref="B5" authorId="0" shapeId="0">
      <text>
        <t>EMV cost per 1,000 impressions for micro-tier. Source: Aurelle Beauty Benchmark 2026 (fictional), as of 2026-05.</t>
      </text>
    </comment>
    <comment ref="C5" authorId="0" shapeId="0">
      <text>
        <t>Share of (followers x posts) reached for micro-tier. Source: Aurelle Beauty Benchmark 2026 (fictional), as of 2026-05.</t>
      </text>
    </comment>
    <comment ref="B6" authorId="0" shapeId="0">
      <text>
        <t>EMV cost per 1,000 impressions for nano-tier. Source: Aurelle Beauty Benchmark 2026 (fictional), as of 2026-05.</t>
      </text>
    </comment>
    <comment ref="C6" authorId="0" shapeId="0">
      <text>
        <t>Share of (followers x posts) reached for nano-tier. Source: Aurelle Beauty Benchmark 2026 (fictional), as of 2026-05.</t>
      </text>
    </comment>
  </commentList>
</comments>
</file>

<file path=xl/comments/comment4.xml><?xml version="1.0" encoding="utf-8"?>
<comments xmlns="http://schemas.openxmlformats.org/spreadsheetml/2006/main">
  <authors>
    <author>Aurelle Analytics</author>
  </authors>
  <commentList>
    <comment ref="C2" authorId="0" shapeId="0">
      <text>
        <t>Redemptions from Aurelle e-commerce coupon log, as of 2026-06.</t>
      </text>
    </comment>
    <comment ref="D2" authorId="0" shapeId="0">
      <text>
        <t>Attributed revenue (€) at code redemption. Blue = editable input.</t>
      </text>
    </comment>
    <comment ref="E2" authorId="0" shapeId="0">
      <text>
        <t>Code ROI = revenue / (product cost + fees), cost &amp; fees pulled cross-sheet from the creator's wave row (green link).</t>
      </text>
    </comment>
    <comment ref="E12" authorId="0" shapeId="0">
      <text>
        <t>Average code ROI across live codes.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4.xml" Id="comments" /><Relationship Type="http://schemas.openxmlformats.org/officeDocument/2006/relationships/vmlDrawing" Target="/xl/drawings/commentsDrawing4.vml" Id="anysvml" /></Relationships>
</file>

<file path=xl/worksheets/sheet1.xml><?xml version="1.0" encoding="utf-8"?>
<worksheet xmlns="http://schemas.openxmlformats.org/spreadsheetml/2006/main">
  <sheetPr>
    <tabColor rgb="005C3A4D"/>
    <outlinePr summaryBelow="1" summaryRight="1"/>
    <pageSetUpPr fitToPage="1"/>
  </sheetPr>
  <dimension ref="A1:K1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9" customWidth="1" min="2" max="2"/>
    <col width="12" customWidth="1" min="3" max="3"/>
    <col width="8" customWidth="1" min="4" max="4"/>
    <col width="7" customWidth="1" min="5" max="5"/>
    <col width="13" customWidth="1" min="6" max="6"/>
    <col width="13" customWidth="1" min="7" max="7"/>
    <col width="15" customWidth="1" min="8" max="8"/>
    <col width="11" customWidth="1" min="9" max="9"/>
    <col width="8" customWidth="1" min="10" max="10"/>
    <col width="11" customWidth="1" min="11" max="11"/>
  </cols>
  <sheetData>
    <row r="1" ht="30" customHeight="1">
      <c r="A1" s="1" t="inlineStr">
        <is>
          <t>Handle</t>
        </is>
      </c>
      <c r="B1" s="1" t="inlineStr">
        <is>
          <t>Tier</t>
        </is>
      </c>
      <c r="C1" s="1" t="inlineStr">
        <is>
          <t>Followers</t>
        </is>
      </c>
      <c r="D1" s="1" t="inlineStr">
        <is>
          <t>ER %</t>
        </is>
      </c>
      <c r="E1" s="1" t="inlineStr">
        <is>
          <t>Posts</t>
        </is>
      </c>
      <c r="F1" s="1" t="inlineStr">
        <is>
          <t>Reach</t>
        </is>
      </c>
      <c r="G1" s="1" t="inlineStr">
        <is>
          <t>EMV (€)</t>
        </is>
      </c>
      <c r="H1" s="1" t="inlineStr">
        <is>
          <t>Product cost (€)</t>
        </is>
      </c>
      <c r="I1" s="1" t="inlineStr">
        <is>
          <t>Fees (€)</t>
        </is>
      </c>
      <c r="J1" s="1" t="inlineStr">
        <is>
          <t>ROI</t>
        </is>
      </c>
      <c r="K1" s="1" t="inlineStr">
        <is>
          <t>Status</t>
        </is>
      </c>
    </row>
    <row r="2">
      <c r="A2" s="2" t="inlineStr">
        <is>
          <t>@gloss.by.mara</t>
        </is>
      </c>
      <c r="B2" s="3" t="inlineStr">
        <is>
          <t>mega</t>
        </is>
      </c>
      <c r="C2" s="4" t="n">
        <v>2100000</v>
      </c>
      <c r="D2" s="5" t="n">
        <v>0.018</v>
      </c>
      <c r="E2" s="4" t="n">
        <v>3</v>
      </c>
      <c r="F2" s="6">
        <f>C2*E2*VLOOKUP(B2,CPM!$A:$C,3,0)</f>
        <v/>
      </c>
      <c r="G2" s="7">
        <f>F2/1000*VLOOKUP(B2,CPM!$A:$B,2,0)</f>
        <v/>
      </c>
      <c r="H2" s="8" t="n">
        <v>350</v>
      </c>
      <c r="I2" s="8" t="n">
        <v>15000</v>
      </c>
      <c r="J2" s="9">
        <f>G2/(H2+I2)</f>
        <v/>
      </c>
      <c r="K2" s="10" t="inlineStr">
        <is>
          <t>Posted</t>
        </is>
      </c>
    </row>
    <row r="3">
      <c r="A3" s="2" t="inlineStr">
        <is>
          <t>@theluxeedit</t>
        </is>
      </c>
      <c r="B3" s="3" t="inlineStr">
        <is>
          <t>macro</t>
        </is>
      </c>
      <c r="C3" s="4" t="n">
        <v>780000</v>
      </c>
      <c r="D3" s="5" t="n">
        <v>0.025</v>
      </c>
      <c r="E3" s="4" t="n">
        <v>4</v>
      </c>
      <c r="F3" s="6">
        <f>C3*E3*VLOOKUP(B3,CPM!$A:$C,3,0)</f>
        <v/>
      </c>
      <c r="G3" s="7">
        <f>F3/1000*VLOOKUP(B3,CPM!$A:$B,2,0)</f>
        <v/>
      </c>
      <c r="H3" s="8" t="n">
        <v>250</v>
      </c>
      <c r="I3" s="8" t="n">
        <v>6000</v>
      </c>
      <c r="J3" s="9">
        <f>G3/(H3+I3)</f>
        <v/>
      </c>
      <c r="K3" s="10" t="inlineStr">
        <is>
          <t>Posted</t>
        </is>
      </c>
    </row>
    <row r="4">
      <c r="A4" s="2" t="inlineStr">
        <is>
          <t>@skinfluence.co</t>
        </is>
      </c>
      <c r="B4" s="3" t="inlineStr">
        <is>
          <t>macro</t>
        </is>
      </c>
      <c r="C4" s="4" t="n">
        <v>610000</v>
      </c>
      <c r="D4" s="5" t="n">
        <v>0.029</v>
      </c>
      <c r="E4" s="4" t="n">
        <v>3</v>
      </c>
      <c r="F4" s="6">
        <f>C4*E4*VLOOKUP(B4,CPM!$A:$C,3,0)</f>
        <v/>
      </c>
      <c r="G4" s="7">
        <f>F4/1000*VLOOKUP(B4,CPM!$A:$B,2,0)</f>
        <v/>
      </c>
      <c r="H4" s="8" t="n">
        <v>250</v>
      </c>
      <c r="I4" s="8" t="n">
        <v>4000</v>
      </c>
      <c r="J4" s="9">
        <f>G4/(H4+I4)</f>
        <v/>
      </c>
      <c r="K4" s="10" t="inlineStr">
        <is>
          <t>Posted</t>
        </is>
      </c>
    </row>
    <row r="5">
      <c r="A5" s="2" t="inlineStr">
        <is>
          <t>@beautyandbtes</t>
        </is>
      </c>
      <c r="B5" s="3" t="inlineStr">
        <is>
          <t>mid</t>
        </is>
      </c>
      <c r="C5" s="4" t="n">
        <v>240000</v>
      </c>
      <c r="D5" s="5" t="n">
        <v>0.036</v>
      </c>
      <c r="E5" s="4" t="n">
        <v>4</v>
      </c>
      <c r="F5" s="6">
        <f>C5*E5*VLOOKUP(B5,CPM!$A:$C,3,0)</f>
        <v/>
      </c>
      <c r="G5" s="7">
        <f>F5/1000*VLOOKUP(B5,CPM!$A:$B,2,0)</f>
        <v/>
      </c>
      <c r="H5" s="8" t="n">
        <v>180</v>
      </c>
      <c r="I5" s="8" t="n">
        <v>1200</v>
      </c>
      <c r="J5" s="9">
        <f>G5/(H5+I5)</f>
        <v/>
      </c>
      <c r="K5" s="10" t="inlineStr">
        <is>
          <t>Posted</t>
        </is>
      </c>
    </row>
    <row r="6">
      <c r="A6" s="2" t="inlineStr">
        <is>
          <t>@ellevanityx</t>
        </is>
      </c>
      <c r="B6" s="3" t="inlineStr">
        <is>
          <t>mid</t>
        </is>
      </c>
      <c r="C6" s="4" t="n">
        <v>185000</v>
      </c>
      <c r="D6" s="5" t="n">
        <v>0.041</v>
      </c>
      <c r="E6" s="4" t="n">
        <v>3</v>
      </c>
      <c r="F6" s="6">
        <f>C6*E6*VLOOKUP(B6,CPM!$A:$C,3,0)</f>
        <v/>
      </c>
      <c r="G6" s="7">
        <f>F6/1000*VLOOKUP(B6,CPM!$A:$B,2,0)</f>
        <v/>
      </c>
      <c r="H6" s="8" t="n">
        <v>180</v>
      </c>
      <c r="I6" s="8" t="n">
        <v>1100</v>
      </c>
      <c r="J6" s="9">
        <f>G6/(H6+I6)</f>
        <v/>
      </c>
      <c r="K6" s="10" t="inlineStr">
        <is>
          <t>Scheduled</t>
        </is>
      </c>
    </row>
    <row r="7">
      <c r="A7" s="2" t="inlineStr">
        <is>
          <t>@dewdropdiary</t>
        </is>
      </c>
      <c r="B7" s="3" t="inlineStr">
        <is>
          <t>micro</t>
        </is>
      </c>
      <c r="C7" s="4" t="n">
        <v>62000</v>
      </c>
      <c r="D7" s="5" t="n">
        <v>0.052</v>
      </c>
      <c r="E7" s="4" t="n">
        <v>5</v>
      </c>
      <c r="F7" s="6">
        <f>C7*E7*VLOOKUP(B7,CPM!$A:$C,3,0)</f>
        <v/>
      </c>
      <c r="G7" s="7">
        <f>F7/1000*VLOOKUP(B7,CPM!$A:$B,2,0)</f>
        <v/>
      </c>
      <c r="H7" s="8" t="n">
        <v>120</v>
      </c>
      <c r="I7" s="8" t="n">
        <v>180</v>
      </c>
      <c r="J7" s="9">
        <f>G7/(H7+I7)</f>
        <v/>
      </c>
      <c r="K7" s="10" t="inlineStr">
        <is>
          <t>Posted</t>
        </is>
      </c>
    </row>
    <row r="8">
      <c r="A8" s="2" t="inlineStr">
        <is>
          <t>@minimal.muse</t>
        </is>
      </c>
      <c r="B8" s="3" t="inlineStr">
        <is>
          <t>micro</t>
        </is>
      </c>
      <c r="C8" s="4" t="n">
        <v>48000</v>
      </c>
      <c r="D8" s="5" t="n">
        <v>0.058</v>
      </c>
      <c r="E8" s="4" t="n">
        <v>4</v>
      </c>
      <c r="F8" s="6">
        <f>C8*E8*VLOOKUP(B8,CPM!$A:$C,3,0)</f>
        <v/>
      </c>
      <c r="G8" s="7">
        <f>F8/1000*VLOOKUP(B8,CPM!$A:$B,2,0)</f>
        <v/>
      </c>
      <c r="H8" s="8" t="n">
        <v>90</v>
      </c>
      <c r="I8" s="8" t="n">
        <v>80</v>
      </c>
      <c r="J8" s="9">
        <f>G8/(H8+I8)</f>
        <v/>
      </c>
      <c r="K8" s="10" t="inlineStr">
        <is>
          <t>Scheduled</t>
        </is>
      </c>
    </row>
    <row r="9">
      <c r="A9" s="2" t="inlineStr">
        <is>
          <t>@thecleanslate</t>
        </is>
      </c>
      <c r="B9" s="3" t="inlineStr">
        <is>
          <t>micro</t>
        </is>
      </c>
      <c r="C9" s="4" t="n">
        <v>39000</v>
      </c>
      <c r="D9" s="5" t="n">
        <v>0.061</v>
      </c>
      <c r="E9" s="4" t="n">
        <v>3</v>
      </c>
      <c r="F9" s="6">
        <f>C9*E9*VLOOKUP(B9,CPM!$A:$C,3,0)</f>
        <v/>
      </c>
      <c r="G9" s="7">
        <f>F9/1000*VLOOKUP(B9,CPM!$A:$B,2,0)</f>
        <v/>
      </c>
      <c r="H9" s="8" t="n">
        <v>120</v>
      </c>
      <c r="I9" s="8" t="n">
        <v>90</v>
      </c>
      <c r="J9" s="9">
        <f>G9/(H9+I9)</f>
        <v/>
      </c>
      <c r="K9" s="10" t="inlineStr">
        <is>
          <t>Declined</t>
        </is>
      </c>
    </row>
    <row r="10">
      <c r="A10" s="2" t="inlineStr">
        <is>
          <t>@nanoglowup</t>
        </is>
      </c>
      <c r="B10" s="3" t="inlineStr">
        <is>
          <t>nano</t>
        </is>
      </c>
      <c r="C10" s="4" t="n">
        <v>14500</v>
      </c>
      <c r="D10" s="5" t="n">
        <v>0.074</v>
      </c>
      <c r="E10" s="4" t="n">
        <v>6</v>
      </c>
      <c r="F10" s="6">
        <f>C10*E10*VLOOKUP(B10,CPM!$A:$C,3,0)</f>
        <v/>
      </c>
      <c r="G10" s="7">
        <f>F10/1000*VLOOKUP(B10,CPM!$A:$B,2,0)</f>
        <v/>
      </c>
      <c r="H10" s="8" t="n">
        <v>25</v>
      </c>
      <c r="I10" s="8" t="n">
        <v>15</v>
      </c>
      <c r="J10" s="9">
        <f>G10/(H10+I10)</f>
        <v/>
      </c>
      <c r="K10" s="10" t="inlineStr">
        <is>
          <t>Posted</t>
        </is>
      </c>
    </row>
    <row r="11">
      <c r="A11" s="2" t="inlineStr">
        <is>
          <t>@quiet.radiance</t>
        </is>
      </c>
      <c r="B11" s="3" t="inlineStr">
        <is>
          <t>nano</t>
        </is>
      </c>
      <c r="C11" s="4" t="n">
        <v>9800</v>
      </c>
      <c r="D11" s="5" t="n">
        <v>0.081</v>
      </c>
      <c r="E11" s="4" t="n">
        <v>5</v>
      </c>
      <c r="F11" s="6">
        <f>C11*E11*VLOOKUP(B11,CPM!$A:$C,3,0)</f>
        <v/>
      </c>
      <c r="G11" s="7">
        <f>F11/1000*VLOOKUP(B11,CPM!$A:$B,2,0)</f>
        <v/>
      </c>
      <c r="H11" s="8" t="n">
        <v>15</v>
      </c>
      <c r="I11" s="8" t="n">
        <v>8</v>
      </c>
      <c r="J11" s="9">
        <f>G11/(H11+I11)</f>
        <v/>
      </c>
      <c r="K11" s="10" t="inlineStr">
        <is>
          <t>Shipped</t>
        </is>
      </c>
    </row>
    <row r="12">
      <c r="A12" s="11" t="inlineStr">
        <is>
          <t>TOTAL / weighted</t>
        </is>
      </c>
      <c r="B12" s="12" t="n"/>
      <c r="C12" s="13">
        <f>SUM(C2:C11)</f>
        <v/>
      </c>
      <c r="D12" s="14">
        <f>SUMPRODUCT(D2:D11,C2:C11)/SUM(C2:C11)</f>
        <v/>
      </c>
      <c r="E12" s="12" t="n"/>
      <c r="F12" s="13">
        <f>SUM(F2:F11)</f>
        <v/>
      </c>
      <c r="G12" s="15">
        <f>SUM(G2:G11)</f>
        <v/>
      </c>
      <c r="H12" s="15">
        <f>SUM(H2:H11)</f>
        <v/>
      </c>
      <c r="I12" s="15">
        <f>SUM(I2:I11)</f>
        <v/>
      </c>
      <c r="J12" s="12" t="n"/>
      <c r="K12" s="12" t="n"/>
    </row>
    <row r="14">
      <c r="A14" s="16" t="inlineStr">
        <is>
          <t>EMV per € gifted</t>
        </is>
      </c>
      <c r="B14" s="17">
        <f>G12/(H12+I12)</f>
        <v/>
      </c>
      <c r="C14" s="18" t="inlineStr">
        <is>
          <t>Target</t>
        </is>
      </c>
      <c r="D14" s="19" t="n">
        <v>4</v>
      </c>
    </row>
  </sheetData>
  <conditionalFormatting sqref="B14">
    <cfRule type="cellIs" priority="1" operator="greaterThanOrEqual" dxfId="0">
      <formula>4.0</formula>
    </cfRule>
    <cfRule type="cellIs" priority="2" operator="lessThan" dxfId="1">
      <formula>4.0</formula>
    </cfRule>
  </conditionalFormatting>
  <conditionalFormatting sqref="J2:J11">
    <cfRule type="dataBar" priority="3">
      <dataBar>
        <cfvo type="num" val="0"/>
        <cfvo type="num" val="8"/>
        <color rgb="007A5064"/>
      </dataBar>
    </cfRule>
    <cfRule type="cellIs" priority="4" operator="lessThan" dxfId="1">
      <formula>4.0</formula>
    </cfRule>
  </conditionalFormatting>
  <dataValidations count="2">
    <dataValidation sqref="B2:B11" showDropDown="0" showInputMessage="0" showErrorMessage="0" allowBlank="0" errorTitle="Invalid tier" error="Pick a tier from the list" type="list">
      <formula1>"mega,macro,mid,micro,nano"</formula1>
    </dataValidation>
    <dataValidation sqref="K2:K11" showDropDown="0" showInputMessage="0" showErrorMessage="0" allowBlank="0" errorTitle="Invalid status" error="Pick a status from the list" type="list">
      <formula1>"Posted,Scheduled,Shipped,Declined"</formula1>
    </dataValidation>
  </dataValidations>
  <pageMargins left="0.75" right="0.75" top="1" bottom="1" header="0.5" footer="0.5"/>
  <pageSetup orientation="landscape" fitToHeight="1" fitToWidth="1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rgb="007A5064"/>
    <outlinePr summaryBelow="1" summaryRight="1"/>
    <pageSetUpPr fitToPage="1"/>
  </sheetPr>
  <dimension ref="A1:K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9" customWidth="1" min="2" max="2"/>
    <col width="12" customWidth="1" min="3" max="3"/>
    <col width="8" customWidth="1" min="4" max="4"/>
    <col width="7" customWidth="1" min="5" max="5"/>
    <col width="13" customWidth="1" min="6" max="6"/>
    <col width="13" customWidth="1" min="7" max="7"/>
    <col width="15" customWidth="1" min="8" max="8"/>
    <col width="11" customWidth="1" min="9" max="9"/>
    <col width="8" customWidth="1" min="10" max="10"/>
    <col width="11" customWidth="1" min="11" max="11"/>
  </cols>
  <sheetData>
    <row r="1" ht="30" customHeight="1">
      <c r="A1" s="1" t="inlineStr">
        <is>
          <t>Handle</t>
        </is>
      </c>
      <c r="B1" s="1" t="inlineStr">
        <is>
          <t>Tier</t>
        </is>
      </c>
      <c r="C1" s="1" t="inlineStr">
        <is>
          <t>Followers</t>
        </is>
      </c>
      <c r="D1" s="1" t="inlineStr">
        <is>
          <t>ER %</t>
        </is>
      </c>
      <c r="E1" s="1" t="inlineStr">
        <is>
          <t>Posts</t>
        </is>
      </c>
      <c r="F1" s="1" t="inlineStr">
        <is>
          <t>Reach</t>
        </is>
      </c>
      <c r="G1" s="1" t="inlineStr">
        <is>
          <t>EMV (€)</t>
        </is>
      </c>
      <c r="H1" s="1" t="inlineStr">
        <is>
          <t>Product cost (€)</t>
        </is>
      </c>
      <c r="I1" s="1" t="inlineStr">
        <is>
          <t>Fees (€)</t>
        </is>
      </c>
      <c r="J1" s="1" t="inlineStr">
        <is>
          <t>ROI</t>
        </is>
      </c>
      <c r="K1" s="1" t="inlineStr">
        <is>
          <t>Status</t>
        </is>
      </c>
    </row>
    <row r="2">
      <c r="A2" s="2" t="inlineStr">
        <is>
          <t>@auroraskin</t>
        </is>
      </c>
      <c r="B2" s="3" t="inlineStr">
        <is>
          <t>macro</t>
        </is>
      </c>
      <c r="C2" s="4" t="n">
        <v>540000</v>
      </c>
      <c r="D2" s="5" t="n">
        <v>0.03</v>
      </c>
      <c r="E2" s="4" t="n">
        <v>3</v>
      </c>
      <c r="F2" s="6">
        <f>C2*E2*VLOOKUP(B2,CPM!$A:$C,3,0)</f>
        <v/>
      </c>
      <c r="G2" s="7">
        <f>F2/1000*VLOOKUP(B2,CPM!$A:$B,2,0)</f>
        <v/>
      </c>
      <c r="H2" s="8" t="n">
        <v>250</v>
      </c>
      <c r="I2" s="8" t="n">
        <v>3800</v>
      </c>
      <c r="J2" s="9">
        <f>G2/(H2+I2)</f>
        <v/>
      </c>
      <c r="K2" s="10" t="inlineStr">
        <is>
          <t>Posted</t>
        </is>
      </c>
    </row>
    <row r="3">
      <c r="A3" s="2" t="inlineStr">
        <is>
          <t>@thebeautseditor</t>
        </is>
      </c>
      <c r="B3" s="3" t="inlineStr">
        <is>
          <t>mid</t>
        </is>
      </c>
      <c r="C3" s="4" t="n">
        <v>210000</v>
      </c>
      <c r="D3" s="5" t="n">
        <v>0.038</v>
      </c>
      <c r="E3" s="4" t="n">
        <v>4</v>
      </c>
      <c r="F3" s="6">
        <f>C3*E3*VLOOKUP(B3,CPM!$A:$C,3,0)</f>
        <v/>
      </c>
      <c r="G3" s="7">
        <f>F3/1000*VLOOKUP(B3,CPM!$A:$B,2,0)</f>
        <v/>
      </c>
      <c r="H3" s="8" t="n">
        <v>180</v>
      </c>
      <c r="I3" s="8" t="n">
        <v>1150</v>
      </c>
      <c r="J3" s="9">
        <f>G3/(H3+I3)</f>
        <v/>
      </c>
      <c r="K3" s="10" t="inlineStr">
        <is>
          <t>Posted</t>
        </is>
      </c>
    </row>
    <row r="4">
      <c r="A4" s="2" t="inlineStr">
        <is>
          <t>@velvethour</t>
        </is>
      </c>
      <c r="B4" s="3" t="inlineStr">
        <is>
          <t>mid</t>
        </is>
      </c>
      <c r="C4" s="4" t="n">
        <v>160000</v>
      </c>
      <c r="D4" s="5" t="n">
        <v>0.043</v>
      </c>
      <c r="E4" s="4" t="n">
        <v>3</v>
      </c>
      <c r="F4" s="6">
        <f>C4*E4*VLOOKUP(B4,CPM!$A:$C,3,0)</f>
        <v/>
      </c>
      <c r="G4" s="7">
        <f>F4/1000*VLOOKUP(B4,CPM!$A:$B,2,0)</f>
        <v/>
      </c>
      <c r="H4" s="8" t="n">
        <v>180</v>
      </c>
      <c r="I4" s="8" t="n">
        <v>900</v>
      </c>
      <c r="J4" s="9">
        <f>G4/(H4+I4)</f>
        <v/>
      </c>
      <c r="K4" s="10" t="inlineStr">
        <is>
          <t>Scheduled</t>
        </is>
      </c>
    </row>
    <row r="5">
      <c r="A5" s="2" t="inlineStr">
        <is>
          <t>@softfocusbeauty</t>
        </is>
      </c>
      <c r="B5" s="3" t="inlineStr">
        <is>
          <t>micro</t>
        </is>
      </c>
      <c r="C5" s="4" t="n">
        <v>55000</v>
      </c>
      <c r="D5" s="5" t="n">
        <v>0.055</v>
      </c>
      <c r="E5" s="4" t="n">
        <v>4</v>
      </c>
      <c r="F5" s="6">
        <f>C5*E5*VLOOKUP(B5,CPM!$A:$C,3,0)</f>
        <v/>
      </c>
      <c r="G5" s="7">
        <f>F5/1000*VLOOKUP(B5,CPM!$A:$B,2,0)</f>
        <v/>
      </c>
      <c r="H5" s="8" t="n">
        <v>90</v>
      </c>
      <c r="I5" s="8" t="n">
        <v>110</v>
      </c>
      <c r="J5" s="9">
        <f>G5/(H5+I5)</f>
        <v/>
      </c>
      <c r="K5" s="10" t="inlineStr">
        <is>
          <t>Shipped</t>
        </is>
      </c>
    </row>
    <row r="6">
      <c r="A6" s="2" t="inlineStr">
        <is>
          <t>@glowgetterr</t>
        </is>
      </c>
      <c r="B6" s="3" t="inlineStr">
        <is>
          <t>micro</t>
        </is>
      </c>
      <c r="C6" s="4" t="n">
        <v>41000</v>
      </c>
      <c r="D6" s="5" t="n">
        <v>0.06</v>
      </c>
      <c r="E6" s="4" t="n">
        <v>3</v>
      </c>
      <c r="F6" s="6">
        <f>C6*E6*VLOOKUP(B6,CPM!$A:$C,3,0)</f>
        <v/>
      </c>
      <c r="G6" s="7">
        <f>F6/1000*VLOOKUP(B6,CPM!$A:$B,2,0)</f>
        <v/>
      </c>
      <c r="H6" s="8" t="n">
        <v>90</v>
      </c>
      <c r="I6" s="8" t="n">
        <v>70</v>
      </c>
      <c r="J6" s="9">
        <f>G6/(H6+I6)</f>
        <v/>
      </c>
      <c r="K6" s="10" t="inlineStr">
        <is>
          <t>Shipped</t>
        </is>
      </c>
    </row>
    <row r="7">
      <c r="A7" s="2" t="inlineStr">
        <is>
          <t>@tinyglow</t>
        </is>
      </c>
      <c r="B7" s="3" t="inlineStr">
        <is>
          <t>nano</t>
        </is>
      </c>
      <c r="C7" s="4" t="n">
        <v>12000</v>
      </c>
      <c r="D7" s="5" t="n">
        <v>0.078</v>
      </c>
      <c r="E7" s="4" t="n">
        <v>5</v>
      </c>
      <c r="F7" s="6">
        <f>C7*E7*VLOOKUP(B7,CPM!$A:$C,3,0)</f>
        <v/>
      </c>
      <c r="G7" s="7">
        <f>F7/1000*VLOOKUP(B7,CPM!$A:$B,2,0)</f>
        <v/>
      </c>
      <c r="H7" s="8" t="n">
        <v>20</v>
      </c>
      <c r="I7" s="8" t="n">
        <v>10</v>
      </c>
      <c r="J7" s="9">
        <f>G7/(H7+I7)</f>
        <v/>
      </c>
      <c r="K7" s="10" t="inlineStr">
        <is>
          <t>Posted</t>
        </is>
      </c>
    </row>
    <row r="8">
      <c r="A8" s="11" t="inlineStr">
        <is>
          <t>TOTAL / weighted</t>
        </is>
      </c>
      <c r="B8" s="12" t="n"/>
      <c r="C8" s="13">
        <f>SUM(C2:C7)</f>
        <v/>
      </c>
      <c r="D8" s="14">
        <f>SUMPRODUCT(D2:D7,C2:C7)/SUM(C2:C7)</f>
        <v/>
      </c>
      <c r="E8" s="12" t="n"/>
      <c r="F8" s="13">
        <f>SUM(F2:F7)</f>
        <v/>
      </c>
      <c r="G8" s="15">
        <f>SUM(G2:G7)</f>
        <v/>
      </c>
      <c r="H8" s="15">
        <f>SUM(H2:H7)</f>
        <v/>
      </c>
      <c r="I8" s="15">
        <f>SUM(I2:I7)</f>
        <v/>
      </c>
      <c r="J8" s="12" t="n"/>
      <c r="K8" s="12" t="n"/>
    </row>
    <row r="10">
      <c r="A10" s="16" t="inlineStr">
        <is>
          <t>EMV per € gifted</t>
        </is>
      </c>
      <c r="B10" s="17">
        <f>G8/(H8+I8)</f>
        <v/>
      </c>
      <c r="C10" s="18" t="inlineStr">
        <is>
          <t>Target</t>
        </is>
      </c>
      <c r="D10" s="19" t="n">
        <v>4</v>
      </c>
    </row>
  </sheetData>
  <conditionalFormatting sqref="B10">
    <cfRule type="cellIs" priority="1" operator="greaterThanOrEqual" dxfId="0">
      <formula>4.0</formula>
    </cfRule>
    <cfRule type="cellIs" priority="2" operator="lessThan" dxfId="1">
      <formula>4.0</formula>
    </cfRule>
  </conditionalFormatting>
  <conditionalFormatting sqref="J2:J7">
    <cfRule type="dataBar" priority="3">
      <dataBar>
        <cfvo type="num" val="0"/>
        <cfvo type="num" val="8"/>
        <color rgb="007A5064"/>
      </dataBar>
    </cfRule>
    <cfRule type="cellIs" priority="4" operator="lessThan" dxfId="1">
      <formula>4.0</formula>
    </cfRule>
  </conditionalFormatting>
  <dataValidations count="2">
    <dataValidation sqref="B2:B7" showDropDown="0" showInputMessage="0" showErrorMessage="0" allowBlank="0" errorTitle="Invalid tier" error="Pick a tier from the list" type="list">
      <formula1>"mega,macro,mid,micro,nano"</formula1>
    </dataValidation>
    <dataValidation sqref="K2:K7" showDropDown="0" showInputMessage="0" showErrorMessage="0" allowBlank="0" errorTitle="Invalid status" error="Pick a status from the list" type="list">
      <formula1>"Posted,Scheduled,Shipped,Declined"</formula1>
    </dataValidation>
  </dataValidations>
  <pageMargins left="0.75" right="0.75" top="1" bottom="1" header="0.5" footer="0.5"/>
  <pageSetup orientation="landscape" fitToHeight="1" fitToWidth="1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8A6B7A"/>
    <outlinePr summaryBelow="1" summaryRight="1"/>
    <pageSetUpPr fitToPage="1"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4" customWidth="1" min="3" max="3"/>
  </cols>
  <sheetData>
    <row r="1" ht="30" customHeight="1">
      <c r="A1" s="1" t="inlineStr">
        <is>
          <t>Tier</t>
        </is>
      </c>
      <c r="B1" s="1" t="inlineStr">
        <is>
          <t>CPM (€)</t>
        </is>
      </c>
      <c r="C1" s="1" t="inlineStr">
        <is>
          <t>Reach factor</t>
        </is>
      </c>
    </row>
    <row r="2">
      <c r="A2" s="2" t="inlineStr">
        <is>
          <t>mega</t>
        </is>
      </c>
      <c r="B2" s="8" t="n">
        <v>35</v>
      </c>
      <c r="C2" s="20" t="n">
        <v>0.45</v>
      </c>
    </row>
    <row r="3">
      <c r="A3" s="2" t="inlineStr">
        <is>
          <t>macro</t>
        </is>
      </c>
      <c r="B3" s="8" t="n">
        <v>28</v>
      </c>
      <c r="C3" s="20" t="n">
        <v>0.38</v>
      </c>
    </row>
    <row r="4">
      <c r="A4" s="2" t="inlineStr">
        <is>
          <t>mid</t>
        </is>
      </c>
      <c r="B4" s="8" t="n">
        <v>22</v>
      </c>
      <c r="C4" s="20" t="n">
        <v>0.32</v>
      </c>
    </row>
    <row r="5">
      <c r="A5" s="2" t="inlineStr">
        <is>
          <t>micro</t>
        </is>
      </c>
      <c r="B5" s="8" t="n">
        <v>16</v>
      </c>
      <c r="C5" s="20" t="n">
        <v>0.25</v>
      </c>
    </row>
    <row r="6">
      <c r="A6" s="2" t="inlineStr">
        <is>
          <t>nano</t>
        </is>
      </c>
      <c r="B6" s="8" t="n">
        <v>12</v>
      </c>
      <c r="C6" s="20" t="n">
        <v>0.18</v>
      </c>
    </row>
  </sheetData>
  <pageMargins left="0.75" right="0.75" top="1" bottom="1" header="0.5" footer="0.5"/>
  <pageSetup orientation="landscape" fitToHeight="1" fitToWidth="1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tabColor rgb="007A5064"/>
    <outlinePr summaryBelow="1" summaryRight="1"/>
    <pageSetUpPr fitToPage="1"/>
  </sheetPr>
  <dimension ref="A1:E1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5" customWidth="1" min="2" max="2"/>
    <col width="13" customWidth="1" min="3" max="3"/>
    <col width="13" customWidth="1" min="4" max="4"/>
    <col width="11" customWidth="1" min="5" max="5"/>
  </cols>
  <sheetData>
    <row r="1" ht="30" customHeight="1">
      <c r="A1" s="1" t="inlineStr">
        <is>
          <t>Creator handle</t>
        </is>
      </c>
      <c r="B1" s="1" t="inlineStr">
        <is>
          <t>Discount code</t>
        </is>
      </c>
      <c r="C1" s="1" t="inlineStr">
        <is>
          <t>Redemptions</t>
        </is>
      </c>
      <c r="D1" s="1" t="inlineStr">
        <is>
          <t>Revenue (€)</t>
        </is>
      </c>
      <c r="E1" s="1" t="inlineStr">
        <is>
          <t>Code ROI</t>
        </is>
      </c>
    </row>
    <row r="2">
      <c r="A2" s="2" t="inlineStr">
        <is>
          <t>@gloss.by.mara</t>
        </is>
      </c>
      <c r="B2" s="10" t="inlineStr">
        <is>
          <t>MARA15</t>
        </is>
      </c>
      <c r="C2" s="4" t="n">
        <v>420</v>
      </c>
      <c r="D2" s="8" t="n">
        <v>18900</v>
      </c>
      <c r="E2" s="21">
        <f>D2/('Wave 1'!H2+'Wave 1'!I2)</f>
        <v/>
      </c>
    </row>
    <row r="3">
      <c r="A3" s="2" t="inlineStr">
        <is>
          <t>@theluxeedit</t>
        </is>
      </c>
      <c r="B3" s="10" t="inlineStr">
        <is>
          <t>LUXE15</t>
        </is>
      </c>
      <c r="C3" s="4" t="n">
        <v>260</v>
      </c>
      <c r="D3" s="8" t="n">
        <v>11200</v>
      </c>
      <c r="E3" s="21">
        <f>D3/('Wave 1'!H3+'Wave 1'!I3)</f>
        <v/>
      </c>
    </row>
    <row r="4">
      <c r="A4" s="2" t="inlineStr">
        <is>
          <t>@skinfluence.co</t>
        </is>
      </c>
      <c r="B4" s="10" t="inlineStr">
        <is>
          <t>SKIN10</t>
        </is>
      </c>
      <c r="C4" s="4" t="n">
        <v>180</v>
      </c>
      <c r="D4" s="8" t="n">
        <v>7600</v>
      </c>
      <c r="E4" s="21">
        <f>D4/('Wave 1'!H4+'Wave 1'!I4)</f>
        <v/>
      </c>
    </row>
    <row r="5">
      <c r="A5" s="2" t="inlineStr">
        <is>
          <t>@beautyandbtes</t>
        </is>
      </c>
      <c r="B5" s="10" t="inlineStr">
        <is>
          <t>BTES10</t>
        </is>
      </c>
      <c r="C5" s="4" t="n">
        <v>95</v>
      </c>
      <c r="D5" s="8" t="n">
        <v>3900</v>
      </c>
      <c r="E5" s="21">
        <f>D5/('Wave 1'!H5+'Wave 1'!I5)</f>
        <v/>
      </c>
    </row>
    <row r="6">
      <c r="A6" s="2" t="inlineStr">
        <is>
          <t>@dewdropdiary</t>
        </is>
      </c>
      <c r="B6" s="10" t="inlineStr">
        <is>
          <t>DEW12</t>
        </is>
      </c>
      <c r="C6" s="4" t="n">
        <v>60</v>
      </c>
      <c r="D6" s="8" t="n">
        <v>2100</v>
      </c>
      <c r="E6" s="21">
        <f>D6/('Wave 1'!H7+'Wave 1'!I7)</f>
        <v/>
      </c>
    </row>
    <row r="7">
      <c r="A7" s="2" t="inlineStr">
        <is>
          <t>@nanoglowup</t>
        </is>
      </c>
      <c r="B7" s="10" t="inlineStr">
        <is>
          <t>NANO20</t>
        </is>
      </c>
      <c r="C7" s="4" t="n">
        <v>22</v>
      </c>
      <c r="D7" s="8" t="n">
        <v>680</v>
      </c>
      <c r="E7" s="21">
        <f>D7/('Wave 1'!H10+'Wave 1'!I10)</f>
        <v/>
      </c>
    </row>
    <row r="8">
      <c r="A8" s="2" t="inlineStr">
        <is>
          <t>@auroraskin</t>
        </is>
      </c>
      <c r="B8" s="10" t="inlineStr">
        <is>
          <t>AURORA15</t>
        </is>
      </c>
      <c r="C8" s="4" t="n">
        <v>150</v>
      </c>
      <c r="D8" s="8" t="n">
        <v>6400</v>
      </c>
      <c r="E8" s="21">
        <f>D8/('Wave 2'!H2+'Wave 2'!I2)</f>
        <v/>
      </c>
    </row>
    <row r="9">
      <c r="A9" s="2" t="inlineStr">
        <is>
          <t>@thebeautseditor</t>
        </is>
      </c>
      <c r="B9" s="10" t="inlineStr">
        <is>
          <t>BEAUTS10</t>
        </is>
      </c>
      <c r="C9" s="4" t="n">
        <v>88</v>
      </c>
      <c r="D9" s="8" t="n">
        <v>3300</v>
      </c>
      <c r="E9" s="21">
        <f>D9/('Wave 2'!H3+'Wave 2'!I3)</f>
        <v/>
      </c>
    </row>
    <row r="10">
      <c r="A10" s="2" t="inlineStr">
        <is>
          <t>@softfocusbeauty</t>
        </is>
      </c>
      <c r="B10" s="10" t="inlineStr">
        <is>
          <t>SOFT12</t>
        </is>
      </c>
      <c r="C10" s="4" t="n">
        <v>40</v>
      </c>
      <c r="D10" s="8" t="n">
        <v>1250</v>
      </c>
      <c r="E10" s="21">
        <f>D10/('Wave 2'!H5+'Wave 2'!I5)</f>
        <v/>
      </c>
    </row>
    <row r="11">
      <c r="A11" s="2" t="inlineStr">
        <is>
          <t>@tinyglow</t>
        </is>
      </c>
      <c r="B11" s="10" t="inlineStr">
        <is>
          <t>TINY20</t>
        </is>
      </c>
      <c r="C11" s="4" t="n">
        <v>18</v>
      </c>
      <c r="D11" s="8" t="n">
        <v>520</v>
      </c>
      <c r="E11" s="21">
        <f>D11/('Wave 2'!H7+'Wave 2'!I7)</f>
        <v/>
      </c>
    </row>
    <row r="12">
      <c r="A12" s="11" t="inlineStr">
        <is>
          <t>TOTAL</t>
        </is>
      </c>
      <c r="B12" s="12" t="n"/>
      <c r="C12" s="13">
        <f>SUM(C2:C11)</f>
        <v/>
      </c>
      <c r="D12" s="15">
        <f>SUM(D2:D11)</f>
        <v/>
      </c>
      <c r="E12" s="22">
        <f>AVERAGE(E2:E11)</f>
        <v/>
      </c>
    </row>
  </sheetData>
  <pageMargins left="0.75" right="0.75" top="1" bottom="1" header="0.5" footer="0.5"/>
  <pageSetup orientation="landscape" fitToHeight="1" fitToWidth="1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2026-07-14T17:14:15Z</dcterms:created>
  <dcterms:modified xsi:type="dcterms:W3CDTF">2026-07-14T17:14:15Z</dcterms:modified>
</cp:coreProperties>
</file>