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comments/comment2.xml" ContentType="application/vnd.openxmlformats-officedocument.spreadsheetml.comments+xml"/>
  <Override PartName="/xl/worksheets/sheet3.xml" ContentType="application/vnd.openxmlformats-officedocument.spreadsheetml.worksheet+xml"/>
  <Override PartName="/xl/comments/comment3.xml" ContentType="application/vnd.openxmlformats-officedocument.spreadsheetml.comments+xml"/>
  <Override PartName="/xl/worksheets/sheet4.xml" ContentType="application/vnd.openxmlformats-officedocument.spreadsheetml.worksheet+xml"/>
  <Override PartName="/xl/comments/comment4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&amp;A — Main body" sheetId="1" state="visible" r:id="rId1"/>
    <sheet name="T&amp;A — Knits" sheetId="2" state="visible" r:id="rId2"/>
    <sheet name="Capacity" sheetId="3" state="visible" r:id="rId3"/>
    <sheet name="Holidays" sheetId="4" state="visible" r:id="rId4"/>
  </sheets>
  <definedNames>
    <definedName name="_xlnm.Print_Area" localSheetId="0">'T&amp;A — Main body'!$A$1:$S$17</definedName>
    <definedName name="_xlnm.Print_Area" localSheetId="1">'T&amp;A — Knits'!$A$1:$S$12</definedName>
    <definedName name="_xlnm.Print_Area" localSheetId="2">'Capacity'!$A$1:$K$9</definedName>
    <definedName name="_xlnm.Print_Area" localSheetId="3">'Holidays'!$A$1:$D$14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dd-mmm-yy"/>
    <numFmt numFmtId="166" formatCode="0.0%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3"/>
    </font>
    <font>
      <name val="Calibri"/>
      <b val="1"/>
      <color rgb="00FFFFFF"/>
      <sz val="10"/>
    </font>
    <font>
      <name val="Calibri"/>
      <color rgb="001A1A1A"/>
      <sz val="10"/>
    </font>
    <font>
      <name val="Calibri"/>
      <color rgb="000000FF"/>
      <sz val="10"/>
    </font>
    <font>
      <name val="Calibri"/>
      <b val="1"/>
      <color rgb="001A1A1A"/>
      <sz val="10"/>
    </font>
    <font>
      <name val="Calibri"/>
      <b val="1"/>
      <color rgb="00008000"/>
      <sz val="10"/>
    </font>
    <font>
      <b val="1"/>
      <color rgb="001A1A1A"/>
      <sz val="10"/>
    </font>
    <font>
      <b val="1"/>
      <color rgb="00C0392B"/>
      <sz val="11"/>
    </font>
    <font>
      <i val="1"/>
      <color rgb="006B6B6B"/>
      <sz val="9"/>
    </font>
  </fonts>
  <fills count="5">
    <fill>
      <patternFill/>
    </fill>
    <fill>
      <patternFill patternType="gray125"/>
    </fill>
    <fill>
      <patternFill patternType="solid">
        <fgColor rgb="002E2A33"/>
      </patternFill>
    </fill>
    <fill>
      <patternFill patternType="solid">
        <fgColor rgb="004A4550"/>
      </patternFill>
    </fill>
    <fill>
      <patternFill patternType="solid">
        <fgColor rgb="00FFF3D6"/>
      </patternFill>
    </fill>
  </fills>
  <borders count="2">
    <border>
      <left/>
      <right/>
      <top/>
      <bottom/>
      <diagonal/>
    </border>
    <border>
      <left style="thin">
        <color rgb="00D8CDBB"/>
      </left>
      <right style="thin">
        <color rgb="00D8CDBB"/>
      </right>
      <top style="thin">
        <color rgb="00D8CDBB"/>
      </top>
      <bottom style="thin">
        <color rgb="00D8CDBB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/>
    </xf>
    <xf numFmtId="0" fontId="2" fillId="0" borderId="0" pivotButton="0" quotePrefix="0" xfId="0"/>
    <xf numFmtId="0" fontId="3" fillId="0" borderId="1" pivotButton="0" quotePrefix="0" xfId="0"/>
    <xf numFmtId="165" fontId="4" fillId="4" borderId="1" applyAlignment="1" pivotButton="0" quotePrefix="0" xfId="0">
      <alignment horizontal="center"/>
    </xf>
    <xf numFmtId="165" fontId="0" fillId="0" borderId="1" pivotButton="0" quotePrefix="0" xfId="0"/>
    <xf numFmtId="0" fontId="3" fillId="4" borderId="1" applyAlignment="1" pivotButton="0" quotePrefix="0" xfId="0">
      <alignment horizontal="center"/>
    </xf>
    <xf numFmtId="0" fontId="3" fillId="0" borderId="1" applyAlignment="1" pivotButton="0" quotePrefix="0" xfId="0">
      <alignment horizontal="center"/>
    </xf>
    <xf numFmtId="0" fontId="3" fillId="0" borderId="1" applyAlignment="1" pivotButton="0" quotePrefix="0" xfId="0">
      <alignment vertical="center" wrapText="1"/>
    </xf>
    <xf numFmtId="0" fontId="0" fillId="0" borderId="1" pivotButton="0" quotePrefix="0" xfId="0"/>
    <xf numFmtId="0" fontId="3" fillId="0" borderId="0" pivotButton="0" quotePrefix="0" xfId="0"/>
    <xf numFmtId="0" fontId="5" fillId="0" borderId="1" pivotButton="0" quotePrefix="0" xfId="0"/>
    <xf numFmtId="165" fontId="6" fillId="0" borderId="1" applyAlignment="1" pivotButton="0" quotePrefix="0" xfId="0">
      <alignment horizontal="center"/>
    </xf>
    <xf numFmtId="0" fontId="7" fillId="0" borderId="0" pivotButton="0" quotePrefix="0" xfId="0"/>
    <xf numFmtId="0" fontId="8" fillId="0" borderId="0" applyAlignment="1" pivotButton="0" quotePrefix="0" xfId="0">
      <alignment horizontal="center"/>
    </xf>
    <xf numFmtId="0" fontId="9" fillId="0" borderId="0" pivotButton="0" quotePrefix="0" xfId="0"/>
    <xf numFmtId="0" fontId="7" fillId="0" borderId="1" pivotButton="0" quotePrefix="0" xfId="0"/>
    <xf numFmtId="3" fontId="4" fillId="4" borderId="1" applyAlignment="1" pivotButton="0" quotePrefix="0" xfId="0">
      <alignment horizontal="center"/>
    </xf>
    <xf numFmtId="166" fontId="3" fillId="0" borderId="1" applyAlignment="1" pivotButton="0" quotePrefix="0" xfId="0">
      <alignment horizontal="center"/>
    </xf>
    <xf numFmtId="1" fontId="3" fillId="0" borderId="1" applyAlignment="1" pivotButton="0" quotePrefix="0" xfId="0">
      <alignment horizontal="center"/>
    </xf>
    <xf numFmtId="0" fontId="2" fillId="3" borderId="0" applyAlignment="1" pivotButton="0" quotePrefix="0" xfId="0">
      <alignment horizontal="left" vertical="center"/>
    </xf>
    <xf numFmtId="0" fontId="4" fillId="4" borderId="1" applyAlignment="1" pivotButton="0" quotePrefix="0" xfId="0">
      <alignment horizontal="left"/>
    </xf>
    <xf numFmtId="165" fontId="4" fillId="4" borderId="1" applyAlignment="1" pivotButton="0" quotePrefix="0" xfId="0">
      <alignment horizontal="left"/>
    </xf>
    <xf numFmtId="1" fontId="4" fillId="4" borderId="1" applyAlignment="1" pivotButton="0" quotePrefix="0" xfId="0">
      <alignment horizontal="left"/>
    </xf>
    <xf numFmtId="165" fontId="3" fillId="0" borderId="1" applyAlignment="1" pivotButton="0" quotePrefix="0" xfId="0">
      <alignment horizontal="left"/>
    </xf>
  </cellXfs>
  <cellStyles count="1">
    <cellStyle name="Normal" xfId="0" builtinId="0" hidden="0"/>
  </cellStyles>
  <dxfs count="3">
    <dxf>
      <fill>
        <patternFill patternType="solid">
          <fgColor rgb="005B4A3F"/>
        </patternFill>
      </fill>
    </dxf>
    <dxf>
      <fill>
        <patternFill patternType="solid">
          <fgColor rgb="009C8A78"/>
        </patternFill>
      </fill>
    </dxf>
    <dxf>
      <font>
        <b val="1"/>
        <color rgb="00FFFFFF"/>
      </font>
      <fill>
        <patternFill patternType="solid">
          <fgColor rgb="00C0392B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comments/comment1.xml><?xml version="1.0" encoding="utf-8"?>
<comments xmlns="http://schemas.openxmlformats.org/spreadsheetml/2006/main">
  <authors>
    <author>Corveau planning</author>
  </authors>
  <commentList>
    <comment ref="C3" authorId="0" shapeId="0">
      <text>
        <t>Planned dates = Corveau Studio SS26 critical path (illustrative template).</t>
      </text>
    </comment>
    <comment ref="A11" authorId="0" shapeId="0">
      <text>
        <t>Planned window (08-Jul) overlaps 'Factory Summer Maintenance' shutdown (06–08 Jul, see Holidays) — QC start slipped; currently late.</t>
      </text>
    </comment>
    <comment ref="C12" authorId="0" shapeId="0">
      <text>
        <t>Cross-sheet: Vessel ETD (Holidays) minus ex-factory→port lead.</t>
      </text>
    </comment>
  </commentList>
</comments>
</file>

<file path=xl/comments/comment2.xml><?xml version="1.0" encoding="utf-8"?>
<comments xmlns="http://schemas.openxmlformats.org/spreadsheetml/2006/main">
  <authors>
    <author>Corveau planning</author>
  </authors>
  <commentList>
    <comment ref="C3" authorId="0" shapeId="0">
      <text>
        <t>Knits critical path offset ~3 weeks behind main body (SS26 template).</t>
      </text>
    </comment>
  </commentList>
</comments>
</file>

<file path=xl/comments/comment3.xml><?xml version="1.0" encoding="utf-8"?>
<comments xmlns="http://schemas.openxmlformats.org/spreadsheetml/2006/main">
  <authors>
    <author>Corveau planning</author>
  </authors>
  <commentList>
    <comment ref="B3" authorId="0" shapeId="0">
      <text>
        <t>Line 1 nominal weekly stitching capacity (units) — plant standard.</t>
      </text>
    </comment>
    <comment ref="F4" authorId="0" shapeId="0">
      <text>
        <t>W24 load exceeds capacity — overbooked, see red flag.</t>
      </text>
    </comment>
  </commentList>
</comments>
</file>

<file path=xl/comments/comment4.xml><?xml version="1.0" encoding="utf-8"?>
<comments xmlns="http://schemas.openxmlformats.org/spreadsheetml/2006/main">
  <authors>
    <author>Corveau planning</author>
  </authors>
  <commentList>
    <comment ref="A5" authorId="0" shapeId="0">
      <text>
        <t>Overlaps Main-body QC planned window — driver of the QC slip.</t>
      </text>
    </comment>
    <comment ref="B10" authorId="0" shapeId="0">
      <text>
        <t>Vessel ETD — drives Main-body ★ Ex-factory &amp; ETD (cross-sheet).</t>
      </text>
    </comment>
    <comment ref="B13" authorId="0" shapeId="0">
      <text>
        <t>Factory→port lead used by ★ Ex-factory planned date.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_rels/sheet2.xml.rels><Relationships xmlns="http://schemas.openxmlformats.org/package/2006/relationships"><Relationship Type="http://schemas.openxmlformats.org/officeDocument/2006/relationships/comments" Target="/xl/comments/comment2.xml" Id="comments" /><Relationship Type="http://schemas.openxmlformats.org/officeDocument/2006/relationships/vmlDrawing" Target="/xl/drawings/commentsDrawing2.vml" Id="anysvml" /></Relationships>
</file>

<file path=xl/worksheets/_rels/sheet3.xml.rels><Relationships xmlns="http://schemas.openxmlformats.org/package/2006/relationships"><Relationship Type="http://schemas.openxmlformats.org/officeDocument/2006/relationships/comments" Target="/xl/comments/comment3.xml" Id="comments" /><Relationship Type="http://schemas.openxmlformats.org/officeDocument/2006/relationships/vmlDrawing" Target="/xl/drawings/commentsDrawing3.vml" Id="anysvml" /></Relationships>
</file>

<file path=xl/worksheets/_rels/sheet4.xml.rels><Relationships xmlns="http://schemas.openxmlformats.org/package/2006/relationships"><Relationship Type="http://schemas.openxmlformats.org/officeDocument/2006/relationships/comments" Target="/xl/comments/comment4.xml" Id="comments" /><Relationship Type="http://schemas.openxmlformats.org/officeDocument/2006/relationships/vmlDrawing" Target="/xl/drawings/commentsDrawing4.vml" Id="anysvml" /></Relationships>
</file>

<file path=xl/worksheets/sheet1.xml><?xml version="1.0" encoding="utf-8"?>
<worksheet xmlns="http://schemas.openxmlformats.org/spreadsheetml/2006/main">
  <sheetPr>
    <tabColor rgb="002E2A33"/>
    <outlinePr summaryBelow="1" summaryRight="1"/>
    <pageSetUpPr fitToPage="1"/>
  </sheetPr>
  <dimension ref="A1:U17"/>
  <sheetViews>
    <sheetView workbookViewId="0">
      <pane xSplit="1" ySplit="2" topLeftCell="B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0" customWidth="1" min="1" max="1"/>
    <col width="26" customWidth="1" min="2" max="2"/>
    <col width="12" customWidth="1" min="3" max="3"/>
    <col width="12" customWidth="1" min="4" max="4"/>
    <col width="12" customWidth="1" min="5" max="5"/>
    <col width="13" customWidth="1" min="6" max="6"/>
    <col width="11" customWidth="1" min="7" max="7"/>
    <col width="20" customWidth="1" min="8" max="8"/>
    <col width="30" customWidth="1" min="9" max="9"/>
    <col width="5" customWidth="1" min="10" max="10"/>
    <col width="5" customWidth="1" min="11" max="11"/>
    <col width="5" customWidth="1" min="12" max="12"/>
    <col width="5" customWidth="1" min="13" max="13"/>
    <col width="5" customWidth="1" min="14" max="14"/>
    <col width="5" customWidth="1" min="15" max="15"/>
    <col width="5" customWidth="1" min="16" max="16"/>
    <col width="5" customWidth="1" min="17" max="17"/>
    <col width="5" customWidth="1" min="18" max="18"/>
    <col width="5" customWidth="1" min="19" max="19"/>
    <col hidden="1" width="13" customWidth="1" min="20" max="20"/>
    <col hidden="1" width="13" customWidth="1" min="21" max="21"/>
  </cols>
  <sheetData>
    <row r="1" ht="28" customHeight="1">
      <c r="A1" s="1" t="inlineStr">
        <is>
          <t>CORVEAU STUDIO — SS26  ·  Time &amp; Action Calendar — Main body</t>
        </is>
      </c>
    </row>
    <row r="2" ht="26" customHeight="1">
      <c r="A2" s="2" t="inlineStr">
        <is>
          <t>Milestone</t>
        </is>
      </c>
      <c r="B2" s="2" t="inlineStr">
        <is>
          <t>Owner</t>
        </is>
      </c>
      <c r="C2" s="2" t="inlineStr">
        <is>
          <t>Planned</t>
        </is>
      </c>
      <c r="D2" s="2" t="inlineStr">
        <is>
          <t>Revised</t>
        </is>
      </c>
      <c r="E2" s="2" t="inlineStr">
        <is>
          <t>Actual</t>
        </is>
      </c>
      <c r="F2" s="2" t="inlineStr">
        <is>
          <t>Status</t>
        </is>
      </c>
      <c r="G2" s="2" t="inlineStr">
        <is>
          <t>Late flag</t>
        </is>
      </c>
      <c r="H2" s="2" t="inlineStr">
        <is>
          <t>Dependency</t>
        </is>
      </c>
      <c r="I2" s="2" t="inlineStr">
        <is>
          <t>Notes</t>
        </is>
      </c>
      <c r="J2" s="3" t="n">
        <v>20</v>
      </c>
      <c r="K2" s="3" t="n">
        <v>21</v>
      </c>
      <c r="L2" s="3" t="n">
        <v>22</v>
      </c>
      <c r="M2" s="3" t="n">
        <v>23</v>
      </c>
      <c r="N2" s="3" t="n">
        <v>24</v>
      </c>
      <c r="O2" s="3" t="n">
        <v>25</v>
      </c>
      <c r="P2" s="3" t="n">
        <v>26</v>
      </c>
      <c r="Q2" s="3" t="n">
        <v>27</v>
      </c>
      <c r="R2" s="3" t="n">
        <v>28</v>
      </c>
      <c r="S2" s="3" t="n">
        <v>29</v>
      </c>
      <c r="T2" s="4" t="inlineStr">
        <is>
          <t>start_wk</t>
        </is>
      </c>
      <c r="U2" s="4" t="inlineStr">
        <is>
          <t>end_wk</t>
        </is>
      </c>
    </row>
    <row r="3">
      <c r="A3" s="5" t="inlineStr">
        <is>
          <t>Proto approval</t>
        </is>
      </c>
      <c r="B3" s="5" t="inlineStr">
        <is>
          <t>Product Dev — L. Moreau</t>
        </is>
      </c>
      <c r="C3" s="6" t="n">
        <v>46154</v>
      </c>
      <c r="D3" s="7" t="n"/>
      <c r="E3" s="6" t="n">
        <v>46155</v>
      </c>
      <c r="F3" s="8" t="inlineStr">
        <is>
          <t>Complete</t>
        </is>
      </c>
      <c r="G3" s="9">
        <f>IF(AND(E3="",TODAY()&gt;C3),TEXT(TODAY()-C3,"0")&amp;"d late","")</f>
        <v/>
      </c>
      <c r="H3" s="5" t="inlineStr">
        <is>
          <t>—</t>
        </is>
      </c>
      <c r="I3" s="10" t="inlineStr">
        <is>
          <t>Silhouette signed off</t>
        </is>
      </c>
      <c r="J3" s="11" t="n"/>
      <c r="K3" s="11" t="n"/>
      <c r="L3" s="11" t="n"/>
      <c r="M3" s="11" t="n"/>
      <c r="N3" s="11" t="n"/>
      <c r="O3" s="11" t="n"/>
      <c r="P3" s="11" t="n"/>
      <c r="Q3" s="11" t="n"/>
      <c r="R3" s="11" t="n"/>
      <c r="S3" s="11" t="n"/>
      <c r="T3" s="12" t="n">
        <v>20</v>
      </c>
      <c r="U3" s="12" t="n">
        <v>20</v>
      </c>
    </row>
    <row r="4">
      <c r="A4" s="5" t="inlineStr">
        <is>
          <t>Fit approval</t>
        </is>
      </c>
      <c r="B4" s="5" t="inlineStr">
        <is>
          <t>Product Dev — L. Moreau</t>
        </is>
      </c>
      <c r="C4" s="6" t="n">
        <v>46161</v>
      </c>
      <c r="D4" s="7" t="n"/>
      <c r="E4" s="6" t="n">
        <v>46163</v>
      </c>
      <c r="F4" s="8" t="inlineStr">
        <is>
          <t>Complete</t>
        </is>
      </c>
      <c r="G4" s="9">
        <f>IF(AND(E4="",TODAY()&gt;C4),TEXT(TODAY()-C4,"0")&amp;"d late","")</f>
        <v/>
      </c>
      <c r="H4" s="5" t="inlineStr">
        <is>
          <t>Proto approval</t>
        </is>
      </c>
      <c r="I4" s="10" t="inlineStr">
        <is>
          <t>Grade rules locked</t>
        </is>
      </c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  <c r="S4" s="11" t="n"/>
      <c r="T4" s="12" t="n">
        <v>21</v>
      </c>
      <c r="U4" s="12" t="n">
        <v>21</v>
      </c>
    </row>
    <row r="5">
      <c r="A5" s="5" t="inlineStr">
        <is>
          <t>PP sample</t>
        </is>
      </c>
      <c r="B5" s="5" t="inlineStr">
        <is>
          <t>Product Dev — L. Moreau</t>
        </is>
      </c>
      <c r="C5" s="6" t="n">
        <v>46169</v>
      </c>
      <c r="D5" s="6" t="n">
        <v>46170</v>
      </c>
      <c r="E5" s="6" t="n">
        <v>46171</v>
      </c>
      <c r="F5" s="8" t="inlineStr">
        <is>
          <t>Complete</t>
        </is>
      </c>
      <c r="G5" s="9">
        <f>IF(AND(E5="",TODAY()&gt;C5),TEXT(TODAY()-C5,"0")&amp;"d late","")</f>
        <v/>
      </c>
      <c r="H5" s="5" t="inlineStr">
        <is>
          <t>Fit approval</t>
        </is>
      </c>
      <c r="I5" s="10" t="inlineStr">
        <is>
          <t>Pre-production seal</t>
        </is>
      </c>
      <c r="J5" s="11" t="n"/>
      <c r="K5" s="11" t="n"/>
      <c r="L5" s="11" t="n"/>
      <c r="M5" s="11" t="n"/>
      <c r="N5" s="11" t="n"/>
      <c r="O5" s="11" t="n"/>
      <c r="P5" s="11" t="n"/>
      <c r="Q5" s="11" t="n"/>
      <c r="R5" s="11" t="n"/>
      <c r="S5" s="11" t="n"/>
      <c r="T5" s="12" t="n">
        <v>22</v>
      </c>
      <c r="U5" s="12" t="n">
        <v>22</v>
      </c>
    </row>
    <row r="6">
      <c r="A6" s="5" t="inlineStr">
        <is>
          <t>Fabric in</t>
        </is>
      </c>
      <c r="B6" s="5" t="inlineStr">
        <is>
          <t>Sourcing — T. Okafor</t>
        </is>
      </c>
      <c r="C6" s="6" t="n">
        <v>46175</v>
      </c>
      <c r="D6" s="7" t="n"/>
      <c r="E6" s="6" t="n">
        <v>46176</v>
      </c>
      <c r="F6" s="8" t="inlineStr">
        <is>
          <t>Complete</t>
        </is>
      </c>
      <c r="G6" s="9">
        <f>IF(AND(E6="",TODAY()&gt;C6),TEXT(TODAY()-C6,"0")&amp;"d late","")</f>
        <v/>
      </c>
      <c r="H6" s="5" t="inlineStr">
        <is>
          <t>PP sample</t>
        </is>
      </c>
      <c r="I6" s="10" t="inlineStr">
        <is>
          <t>Main body twill, 1,850m</t>
        </is>
      </c>
      <c r="J6" s="11" t="n"/>
      <c r="K6" s="11" t="n"/>
      <c r="L6" s="11" t="n"/>
      <c r="M6" s="11" t="n"/>
      <c r="N6" s="11" t="n"/>
      <c r="O6" s="11" t="n"/>
      <c r="P6" s="11" t="n"/>
      <c r="Q6" s="11" t="n"/>
      <c r="R6" s="11" t="n"/>
      <c r="S6" s="11" t="n"/>
      <c r="T6" s="12" t="n">
        <v>22</v>
      </c>
      <c r="U6" s="12" t="n">
        <v>23</v>
      </c>
    </row>
    <row r="7">
      <c r="A7" s="5" t="inlineStr">
        <is>
          <t>Trims in</t>
        </is>
      </c>
      <c r="B7" s="5" t="inlineStr">
        <is>
          <t>Sourcing — T. Okafor</t>
        </is>
      </c>
      <c r="C7" s="6" t="n">
        <v>46182</v>
      </c>
      <c r="D7" s="7" t="n"/>
      <c r="E7" s="6" t="n">
        <v>46183</v>
      </c>
      <c r="F7" s="8" t="inlineStr">
        <is>
          <t>Complete</t>
        </is>
      </c>
      <c r="G7" s="9">
        <f>IF(AND(E7="",TODAY()&gt;C7),TEXT(TODAY()-C7,"0")&amp;"d late","")</f>
        <v/>
      </c>
      <c r="H7" s="5" t="inlineStr">
        <is>
          <t>Fabric in</t>
        </is>
      </c>
      <c r="I7" s="10" t="inlineStr">
        <is>
          <t>Zips, labels, hangtags</t>
        </is>
      </c>
      <c r="J7" s="11" t="n"/>
      <c r="K7" s="11" t="n"/>
      <c r="L7" s="11" t="n"/>
      <c r="M7" s="11" t="n"/>
      <c r="N7" s="11" t="n"/>
      <c r="O7" s="11" t="n"/>
      <c r="P7" s="11" t="n"/>
      <c r="Q7" s="11" t="n"/>
      <c r="R7" s="11" t="n"/>
      <c r="S7" s="11" t="n"/>
      <c r="T7" s="12" t="n">
        <v>23</v>
      </c>
      <c r="U7" s="12" t="n">
        <v>24</v>
      </c>
    </row>
    <row r="8">
      <c r="A8" s="5" t="inlineStr">
        <is>
          <t>Bulk cut</t>
        </is>
      </c>
      <c r="B8" s="5" t="inlineStr">
        <is>
          <t>Factory Cutting — R. Delacroix</t>
        </is>
      </c>
      <c r="C8" s="6" t="n">
        <v>46189</v>
      </c>
      <c r="D8" s="7" t="n"/>
      <c r="E8" s="6" t="n">
        <v>46190</v>
      </c>
      <c r="F8" s="8" t="inlineStr">
        <is>
          <t>Complete</t>
        </is>
      </c>
      <c r="G8" s="9">
        <f>IF(AND(E8="",TODAY()&gt;C8),TEXT(TODAY()-C8,"0")&amp;"d late","")</f>
        <v/>
      </c>
      <c r="H8" s="5" t="inlineStr">
        <is>
          <t>Trims in</t>
        </is>
      </c>
      <c r="I8" s="10" t="inlineStr">
        <is>
          <t>Lay planned 62 plies</t>
        </is>
      </c>
      <c r="J8" s="11" t="n"/>
      <c r="K8" s="11" t="n"/>
      <c r="L8" s="11" t="n"/>
      <c r="M8" s="11" t="n"/>
      <c r="N8" s="11" t="n"/>
      <c r="O8" s="11" t="n"/>
      <c r="P8" s="11" t="n"/>
      <c r="Q8" s="11" t="n"/>
      <c r="R8" s="11" t="n"/>
      <c r="S8" s="11" t="n"/>
      <c r="T8" s="12" t="n">
        <v>24</v>
      </c>
      <c r="U8" s="12" t="n">
        <v>25</v>
      </c>
    </row>
    <row r="9">
      <c r="A9" s="5" t="inlineStr">
        <is>
          <t>Sew start</t>
        </is>
      </c>
      <c r="B9" s="5" t="inlineStr">
        <is>
          <t>Factory Sewing — R. Delacroix</t>
        </is>
      </c>
      <c r="C9" s="6" t="n">
        <v>46196</v>
      </c>
      <c r="D9" s="7" t="n"/>
      <c r="E9" s="6" t="n">
        <v>46197</v>
      </c>
      <c r="F9" s="8" t="inlineStr">
        <is>
          <t>Complete</t>
        </is>
      </c>
      <c r="G9" s="9">
        <f>IF(AND(E9="",TODAY()&gt;C9),TEXT(TODAY()-C9,"0")&amp;"d late","")</f>
        <v/>
      </c>
      <c r="H9" s="5" t="inlineStr">
        <is>
          <t>Bulk cut</t>
        </is>
      </c>
      <c r="I9" s="10" t="inlineStr">
        <is>
          <t>Line 1 + Line 2</t>
        </is>
      </c>
      <c r="J9" s="11" t="n"/>
      <c r="K9" s="11" t="n"/>
      <c r="L9" s="11" t="n"/>
      <c r="M9" s="11" t="n"/>
      <c r="N9" s="11" t="n"/>
      <c r="O9" s="11" t="n"/>
      <c r="P9" s="11" t="n"/>
      <c r="Q9" s="11" t="n"/>
      <c r="R9" s="11" t="n"/>
      <c r="S9" s="11" t="n"/>
      <c r="T9" s="12" t="n">
        <v>25</v>
      </c>
      <c r="U9" s="12" t="n">
        <v>26</v>
      </c>
    </row>
    <row r="10">
      <c r="A10" s="5" t="inlineStr">
        <is>
          <t>Finishing</t>
        </is>
      </c>
      <c r="B10" s="5" t="inlineStr">
        <is>
          <t>Quality — S. Batra</t>
        </is>
      </c>
      <c r="C10" s="6" t="n">
        <v>46203</v>
      </c>
      <c r="D10" s="7" t="n"/>
      <c r="E10" s="6" t="n">
        <v>46205</v>
      </c>
      <c r="F10" s="8" t="inlineStr">
        <is>
          <t>Complete</t>
        </is>
      </c>
      <c r="G10" s="9">
        <f>IF(AND(E10="",TODAY()&gt;C10),TEXT(TODAY()-C10,"0")&amp;"d late","")</f>
        <v/>
      </c>
      <c r="H10" s="5" t="inlineStr">
        <is>
          <t>Sew start</t>
        </is>
      </c>
      <c r="I10" s="10" t="inlineStr">
        <is>
          <t>Press, tack, tag</t>
        </is>
      </c>
      <c r="J10" s="11" t="n"/>
      <c r="K10" s="11" t="n"/>
      <c r="L10" s="11" t="n"/>
      <c r="M10" s="11" t="n"/>
      <c r="N10" s="11" t="n"/>
      <c r="O10" s="11" t="n"/>
      <c r="P10" s="11" t="n"/>
      <c r="Q10" s="11" t="n"/>
      <c r="R10" s="11" t="n"/>
      <c r="S10" s="11" t="n"/>
      <c r="T10" s="12" t="n">
        <v>26</v>
      </c>
      <c r="U10" s="12" t="n">
        <v>27</v>
      </c>
    </row>
    <row r="11">
      <c r="A11" s="5" t="inlineStr">
        <is>
          <t>QC</t>
        </is>
      </c>
      <c r="B11" s="5" t="inlineStr">
        <is>
          <t>Quality — S. Batra</t>
        </is>
      </c>
      <c r="C11" s="6" t="n">
        <v>46211</v>
      </c>
      <c r="D11" s="6" t="n">
        <v>46219</v>
      </c>
      <c r="E11" s="7" t="n"/>
      <c r="F11" s="8" t="inlineStr">
        <is>
          <t>Delayed</t>
        </is>
      </c>
      <c r="G11" s="9">
        <f>IF(AND(E11="",TODAY()&gt;C11),TEXT(TODAY()-C11,"0")&amp;"d late","")</f>
        <v/>
      </c>
      <c r="H11" s="5" t="inlineStr">
        <is>
          <t>Finishing</t>
        </is>
      </c>
      <c r="I11" s="10" t="inlineStr">
        <is>
          <t>AQL 2.5 — recovery re-plan</t>
        </is>
      </c>
      <c r="J11" s="11" t="n"/>
      <c r="K11" s="11" t="n"/>
      <c r="L11" s="11" t="n"/>
      <c r="M11" s="11" t="n"/>
      <c r="N11" s="11" t="n"/>
      <c r="O11" s="11" t="n"/>
      <c r="P11" s="11" t="n"/>
      <c r="Q11" s="11" t="n"/>
      <c r="R11" s="11" t="n"/>
      <c r="S11" s="11" t="n"/>
      <c r="T11" s="12" t="n">
        <v>27</v>
      </c>
      <c r="U11" s="12" t="n">
        <v>28</v>
      </c>
    </row>
    <row r="12">
      <c r="A12" s="13" t="inlineStr">
        <is>
          <t>★ Ex-factory</t>
        </is>
      </c>
      <c r="B12" s="5" t="inlineStr">
        <is>
          <t>Logistics — M. Haddad</t>
        </is>
      </c>
      <c r="C12" s="14">
        <f>'Holidays'!$B$10-'Holidays'!$B$13</f>
        <v/>
      </c>
      <c r="D12" s="7" t="n"/>
      <c r="E12" s="7" t="n"/>
      <c r="F12" s="8" t="inlineStr">
        <is>
          <t>In progress</t>
        </is>
      </c>
      <c r="G12" s="9">
        <f>IF(AND(E12="",TODAY()&gt;C12),TEXT(TODAY()-C12,"0")&amp;"d late","")</f>
        <v/>
      </c>
      <c r="H12" s="5" t="inlineStr">
        <is>
          <t>QC</t>
        </is>
      </c>
      <c r="I12" s="10" t="inlineStr">
        <is>
          <t>Goods leave plant</t>
        </is>
      </c>
      <c r="J12" s="11" t="n"/>
      <c r="K12" s="11" t="n"/>
      <c r="L12" s="11" t="n"/>
      <c r="M12" s="11" t="n"/>
      <c r="N12" s="11" t="n"/>
      <c r="O12" s="11" t="n"/>
      <c r="P12" s="11" t="n"/>
      <c r="Q12" s="11" t="n"/>
      <c r="R12" s="11" t="n"/>
      <c r="S12" s="11" t="n"/>
      <c r="T12" s="12" t="n">
        <v>28</v>
      </c>
      <c r="U12" s="12" t="n">
        <v>29</v>
      </c>
    </row>
    <row r="13">
      <c r="A13" s="5" t="inlineStr">
        <is>
          <t>ETD (vessel departs)</t>
        </is>
      </c>
      <c r="B13" s="5" t="inlineStr">
        <is>
          <t>Logistics — M. Haddad</t>
        </is>
      </c>
      <c r="C13" s="14">
        <f>'Holidays'!$B$10</f>
        <v/>
      </c>
      <c r="D13" s="7" t="n"/>
      <c r="E13" s="7" t="n"/>
      <c r="F13" s="8" t="inlineStr">
        <is>
          <t>Not started</t>
        </is>
      </c>
      <c r="G13" s="9">
        <f>IF(AND(E13="",TODAY()&gt;C13),TEXT(TODAY()-C13,"0")&amp;"d late","")</f>
        <v/>
      </c>
      <c r="H13" s="5" t="inlineStr">
        <is>
          <t>★ Ex-factory</t>
        </is>
      </c>
      <c r="I13" s="10" t="inlineStr">
        <is>
          <t>Booking CRV-SS26-001</t>
        </is>
      </c>
      <c r="J13" s="11" t="n"/>
      <c r="K13" s="11" t="n"/>
      <c r="L13" s="11" t="n"/>
      <c r="M13" s="11" t="n"/>
      <c r="N13" s="11" t="n"/>
      <c r="O13" s="11" t="n"/>
      <c r="P13" s="11" t="n"/>
      <c r="Q13" s="11" t="n"/>
      <c r="R13" s="11" t="n"/>
      <c r="S13" s="11" t="n"/>
      <c r="T13" s="12" t="n">
        <v>29</v>
      </c>
      <c r="U13" s="12" t="n">
        <v>29</v>
      </c>
    </row>
    <row r="14">
      <c r="A14" s="5" t="inlineStr">
        <is>
          <t>Warehouse in</t>
        </is>
      </c>
      <c r="B14" s="5" t="inlineStr">
        <is>
          <t>Logistics — M. Haddad</t>
        </is>
      </c>
      <c r="C14" s="6" t="n">
        <v>46223</v>
      </c>
      <c r="D14" s="7" t="n"/>
      <c r="E14" s="7" t="n"/>
      <c r="F14" s="8" t="inlineStr">
        <is>
          <t>Not started</t>
        </is>
      </c>
      <c r="G14" s="9">
        <f>IF(AND(E14="",TODAY()&gt;C14),TEXT(TODAY()-C14,"0")&amp;"d late","")</f>
        <v/>
      </c>
      <c r="H14" s="5" t="inlineStr">
        <is>
          <t>ETD (vessel departs)</t>
        </is>
      </c>
      <c r="I14" s="10" t="inlineStr">
        <is>
          <t>EU DC receipt</t>
        </is>
      </c>
      <c r="J14" s="11" t="n"/>
      <c r="K14" s="11" t="n"/>
      <c r="L14" s="11" t="n"/>
      <c r="M14" s="11" t="n"/>
      <c r="N14" s="11" t="n"/>
      <c r="O14" s="11" t="n"/>
      <c r="P14" s="11" t="n"/>
      <c r="Q14" s="11" t="n"/>
      <c r="R14" s="11" t="n"/>
      <c r="S14" s="11" t="n"/>
      <c r="T14" s="12" t="n">
        <v>29</v>
      </c>
      <c r="U14" s="12" t="n">
        <v>29</v>
      </c>
    </row>
    <row r="16">
      <c r="A16" s="15" t="inlineStr">
        <is>
          <t>Late milestones (auto):</t>
        </is>
      </c>
      <c r="C16" s="16">
        <f>COUNTIF(G3:G14,"*late*")</f>
        <v/>
      </c>
    </row>
    <row r="17">
      <c r="A17" s="17" t="inlineStr">
        <is>
          <t>Program window: W20–W29 · SS26</t>
        </is>
      </c>
    </row>
  </sheetData>
  <mergeCells count="1">
    <mergeCell ref="A1:S1"/>
  </mergeCells>
  <conditionalFormatting sqref="J3:S14">
    <cfRule type="expression" priority="1" dxfId="0" stopIfTrue="1">
      <formula>J$2=$U3</formula>
    </cfRule>
    <cfRule type="expression" priority="2" dxfId="1">
      <formula>AND(J$2&gt;=$T3,J$2&lt;=$U3)</formula>
    </cfRule>
  </conditionalFormatting>
  <dataValidations count="1">
    <dataValidation sqref="F3:F14" showDropDown="0" showInputMessage="0" showErrorMessage="0" allowBlank="1" errorTitle="Invalid status" error="Pick a listed status" type="list">
      <formula1>"Not started,In progress,At risk,Complete,Delayed"</formula1>
    </dataValidation>
  </dataValidations>
  <pageMargins left="0.75" right="0.75" top="1" bottom="1" header="0.5" footer="0.5"/>
  <pageSetup orientation="landscape" fitToHeight="1" fitToWidth="1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tabColor rgb="004A4550"/>
    <outlinePr summaryBelow="1" summaryRight="1"/>
    <pageSetUpPr fitToPage="1"/>
  </sheetPr>
  <dimension ref="A1:U12"/>
  <sheetViews>
    <sheetView workbookViewId="0">
      <pane xSplit="1" ySplit="2" topLeftCell="B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0" customWidth="1" min="1" max="1"/>
    <col width="26" customWidth="1" min="2" max="2"/>
    <col width="12" customWidth="1" min="3" max="3"/>
    <col width="12" customWidth="1" min="4" max="4"/>
    <col width="12" customWidth="1" min="5" max="5"/>
    <col width="13" customWidth="1" min="6" max="6"/>
    <col width="11" customWidth="1" min="7" max="7"/>
    <col width="20" customWidth="1" min="8" max="8"/>
    <col width="30" customWidth="1" min="9" max="9"/>
    <col width="5" customWidth="1" min="10" max="10"/>
    <col width="5" customWidth="1" min="11" max="11"/>
    <col width="5" customWidth="1" min="12" max="12"/>
    <col width="5" customWidth="1" min="13" max="13"/>
    <col width="5" customWidth="1" min="14" max="14"/>
    <col width="5" customWidth="1" min="15" max="15"/>
    <col width="5" customWidth="1" min="16" max="16"/>
    <col width="5" customWidth="1" min="17" max="17"/>
    <col width="5" customWidth="1" min="18" max="18"/>
    <col width="5" customWidth="1" min="19" max="19"/>
    <col hidden="1" width="13" customWidth="1" min="20" max="20"/>
    <col hidden="1" width="13" customWidth="1" min="21" max="21"/>
  </cols>
  <sheetData>
    <row r="1" ht="28" customHeight="1">
      <c r="A1" s="1" t="inlineStr">
        <is>
          <t>CORVEAU STUDIO — SS26  ·  Time &amp; Action Calendar — Knits program</t>
        </is>
      </c>
    </row>
    <row r="2" ht="26" customHeight="1">
      <c r="A2" s="2" t="inlineStr">
        <is>
          <t>Milestone</t>
        </is>
      </c>
      <c r="B2" s="2" t="inlineStr">
        <is>
          <t>Owner</t>
        </is>
      </c>
      <c r="C2" s="2" t="inlineStr">
        <is>
          <t>Planned</t>
        </is>
      </c>
      <c r="D2" s="2" t="inlineStr">
        <is>
          <t>Revised</t>
        </is>
      </c>
      <c r="E2" s="2" t="inlineStr">
        <is>
          <t>Actual</t>
        </is>
      </c>
      <c r="F2" s="2" t="inlineStr">
        <is>
          <t>Status</t>
        </is>
      </c>
      <c r="G2" s="2" t="inlineStr">
        <is>
          <t>Late flag</t>
        </is>
      </c>
      <c r="H2" s="2" t="inlineStr">
        <is>
          <t>Dependency</t>
        </is>
      </c>
      <c r="I2" s="2" t="inlineStr">
        <is>
          <t>Notes</t>
        </is>
      </c>
      <c r="J2" s="3" t="n">
        <v>20</v>
      </c>
      <c r="K2" s="3" t="n">
        <v>21</v>
      </c>
      <c r="L2" s="3" t="n">
        <v>22</v>
      </c>
      <c r="M2" s="3" t="n">
        <v>23</v>
      </c>
      <c r="N2" s="3" t="n">
        <v>24</v>
      </c>
      <c r="O2" s="3" t="n">
        <v>25</v>
      </c>
      <c r="P2" s="3" t="n">
        <v>26</v>
      </c>
      <c r="Q2" s="3" t="n">
        <v>27</v>
      </c>
      <c r="R2" s="3" t="n">
        <v>28</v>
      </c>
      <c r="S2" s="3" t="n">
        <v>29</v>
      </c>
      <c r="T2" s="4" t="inlineStr">
        <is>
          <t>start_wk</t>
        </is>
      </c>
      <c r="U2" s="4" t="inlineStr">
        <is>
          <t>end_wk</t>
        </is>
      </c>
    </row>
    <row r="3">
      <c r="A3" s="5" t="inlineStr">
        <is>
          <t>Yarn approval</t>
        </is>
      </c>
      <c r="B3" s="5" t="inlineStr">
        <is>
          <t>Sourcing — T. Okafor</t>
        </is>
      </c>
      <c r="C3" s="6" t="n">
        <v>46175</v>
      </c>
      <c r="D3" s="7" t="n"/>
      <c r="E3" s="6" t="n">
        <v>46176</v>
      </c>
      <c r="F3" s="8" t="inlineStr">
        <is>
          <t>Complete</t>
        </is>
      </c>
      <c r="G3" s="9">
        <f>IF(AND(E3="",TODAY()&gt;C3),TEXT(TODAY()-C3,"0")&amp;"d late","")</f>
        <v/>
      </c>
      <c r="H3" s="5" t="inlineStr">
        <is>
          <t>—</t>
        </is>
      </c>
      <c r="I3" s="10" t="inlineStr">
        <is>
          <t>Merino 12gg, 640kg</t>
        </is>
      </c>
      <c r="J3" s="11" t="n"/>
      <c r="K3" s="11" t="n"/>
      <c r="L3" s="11" t="n"/>
      <c r="M3" s="11" t="n"/>
      <c r="N3" s="11" t="n"/>
      <c r="O3" s="11" t="n"/>
      <c r="P3" s="11" t="n"/>
      <c r="Q3" s="11" t="n"/>
      <c r="R3" s="11" t="n"/>
      <c r="S3" s="11" t="n"/>
      <c r="T3" s="12" t="n">
        <v>23</v>
      </c>
      <c r="U3" s="12" t="n">
        <v>23</v>
      </c>
    </row>
    <row r="4">
      <c r="A4" s="5" t="inlineStr">
        <is>
          <t>Knit-down approval</t>
        </is>
      </c>
      <c r="B4" s="5" t="inlineStr">
        <is>
          <t>Product Dev — L. Moreau</t>
        </is>
      </c>
      <c r="C4" s="6" t="n">
        <v>46182</v>
      </c>
      <c r="D4" s="7" t="n"/>
      <c r="E4" s="6" t="n">
        <v>46183</v>
      </c>
      <c r="F4" s="8" t="inlineStr">
        <is>
          <t>Complete</t>
        </is>
      </c>
      <c r="G4" s="9">
        <f>IF(AND(E4="",TODAY()&gt;C4),TEXT(TODAY()-C4,"0")&amp;"d late","")</f>
        <v/>
      </c>
      <c r="H4" s="5" t="inlineStr">
        <is>
          <t>Yarn approval</t>
        </is>
      </c>
      <c r="I4" s="10" t="inlineStr">
        <is>
          <t>Stitch/gauge signed</t>
        </is>
      </c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  <c r="S4" s="11" t="n"/>
      <c r="T4" s="12" t="n">
        <v>23</v>
      </c>
      <c r="U4" s="12" t="n">
        <v>24</v>
      </c>
    </row>
    <row r="5">
      <c r="A5" s="5" t="inlineStr">
        <is>
          <t>Fit approval</t>
        </is>
      </c>
      <c r="B5" s="5" t="inlineStr">
        <is>
          <t>Product Dev — L. Moreau</t>
        </is>
      </c>
      <c r="C5" s="6" t="n">
        <v>46189</v>
      </c>
      <c r="D5" s="7" t="n"/>
      <c r="E5" s="6" t="n">
        <v>46191</v>
      </c>
      <c r="F5" s="8" t="inlineStr">
        <is>
          <t>Complete</t>
        </is>
      </c>
      <c r="G5" s="9">
        <f>IF(AND(E5="",TODAY()&gt;C5),TEXT(TODAY()-C5,"0")&amp;"d late","")</f>
        <v/>
      </c>
      <c r="H5" s="5" t="inlineStr">
        <is>
          <t>Knit-down approval</t>
        </is>
      </c>
      <c r="I5" s="10" t="inlineStr">
        <is>
          <t>Body block locked</t>
        </is>
      </c>
      <c r="J5" s="11" t="n"/>
      <c r="K5" s="11" t="n"/>
      <c r="L5" s="11" t="n"/>
      <c r="M5" s="11" t="n"/>
      <c r="N5" s="11" t="n"/>
      <c r="O5" s="11" t="n"/>
      <c r="P5" s="11" t="n"/>
      <c r="Q5" s="11" t="n"/>
      <c r="R5" s="11" t="n"/>
      <c r="S5" s="11" t="n"/>
      <c r="T5" s="12" t="n">
        <v>24</v>
      </c>
      <c r="U5" s="12" t="n">
        <v>25</v>
      </c>
    </row>
    <row r="6">
      <c r="A6" s="5" t="inlineStr">
        <is>
          <t>PP sample</t>
        </is>
      </c>
      <c r="B6" s="5" t="inlineStr">
        <is>
          <t>Product Dev — L. Moreau</t>
        </is>
      </c>
      <c r="C6" s="6" t="n">
        <v>46197</v>
      </c>
      <c r="D6" s="6" t="n">
        <v>46198</v>
      </c>
      <c r="E6" s="6" t="n">
        <v>46199</v>
      </c>
      <c r="F6" s="8" t="inlineStr">
        <is>
          <t>Complete</t>
        </is>
      </c>
      <c r="G6" s="9">
        <f>IF(AND(E6="",TODAY()&gt;C6),TEXT(TODAY()-C6,"0")&amp;"d late","")</f>
        <v/>
      </c>
      <c r="H6" s="5" t="inlineStr">
        <is>
          <t>Fit approval</t>
        </is>
      </c>
      <c r="I6" s="10" t="inlineStr">
        <is>
          <t>PP seal — knits</t>
        </is>
      </c>
      <c r="J6" s="11" t="n"/>
      <c r="K6" s="11" t="n"/>
      <c r="L6" s="11" t="n"/>
      <c r="M6" s="11" t="n"/>
      <c r="N6" s="11" t="n"/>
      <c r="O6" s="11" t="n"/>
      <c r="P6" s="11" t="n"/>
      <c r="Q6" s="11" t="n"/>
      <c r="R6" s="11" t="n"/>
      <c r="S6" s="11" t="n"/>
      <c r="T6" s="12" t="n">
        <v>25</v>
      </c>
      <c r="U6" s="12" t="n">
        <v>26</v>
      </c>
    </row>
    <row r="7">
      <c r="A7" s="5" t="inlineStr">
        <is>
          <t>Panel knitting</t>
        </is>
      </c>
      <c r="B7" s="5" t="inlineStr">
        <is>
          <t>Factory Cutting — R. Delacroix</t>
        </is>
      </c>
      <c r="C7" s="6" t="n">
        <v>46203</v>
      </c>
      <c r="D7" s="7" t="n"/>
      <c r="E7" s="6" t="n">
        <v>46204</v>
      </c>
      <c r="F7" s="8" t="inlineStr">
        <is>
          <t>Complete</t>
        </is>
      </c>
      <c r="G7" s="9">
        <f>IF(AND(E7="",TODAY()&gt;C7),TEXT(TODAY()-C7,"0")&amp;"d late","")</f>
        <v/>
      </c>
      <c r="H7" s="5" t="inlineStr">
        <is>
          <t>PP sample</t>
        </is>
      </c>
      <c r="I7" s="10" t="inlineStr">
        <is>
          <t>18 machines allocated</t>
        </is>
      </c>
      <c r="J7" s="11" t="n"/>
      <c r="K7" s="11" t="n"/>
      <c r="L7" s="11" t="n"/>
      <c r="M7" s="11" t="n"/>
      <c r="N7" s="11" t="n"/>
      <c r="O7" s="11" t="n"/>
      <c r="P7" s="11" t="n"/>
      <c r="Q7" s="11" t="n"/>
      <c r="R7" s="11" t="n"/>
      <c r="S7" s="11" t="n"/>
      <c r="T7" s="12" t="n">
        <v>26</v>
      </c>
      <c r="U7" s="12" t="n">
        <v>27</v>
      </c>
    </row>
    <row r="8">
      <c r="A8" s="5" t="inlineStr">
        <is>
          <t>Linking &amp; finishing</t>
        </is>
      </c>
      <c r="B8" s="5" t="inlineStr">
        <is>
          <t>Factory Sewing — R. Delacroix</t>
        </is>
      </c>
      <c r="C8" s="6" t="n">
        <v>46210</v>
      </c>
      <c r="D8" s="7" t="n"/>
      <c r="E8" s="6" t="n">
        <v>46212</v>
      </c>
      <c r="F8" s="8" t="inlineStr">
        <is>
          <t>In progress</t>
        </is>
      </c>
      <c r="G8" s="9">
        <f>IF(AND(E8="",TODAY()&gt;C8),TEXT(TODAY()-C8,"0")&amp;"d late","")</f>
        <v/>
      </c>
      <c r="H8" s="5" t="inlineStr">
        <is>
          <t>Panel knitting</t>
        </is>
      </c>
      <c r="I8" s="10" t="inlineStr">
        <is>
          <t>Linking + wash + press</t>
        </is>
      </c>
      <c r="J8" s="11" t="n"/>
      <c r="K8" s="11" t="n"/>
      <c r="L8" s="11" t="n"/>
      <c r="M8" s="11" t="n"/>
      <c r="N8" s="11" t="n"/>
      <c r="O8" s="11" t="n"/>
      <c r="P8" s="11" t="n"/>
      <c r="Q8" s="11" t="n"/>
      <c r="R8" s="11" t="n"/>
      <c r="S8" s="11" t="n"/>
      <c r="T8" s="12" t="n">
        <v>27</v>
      </c>
      <c r="U8" s="12" t="n">
        <v>28</v>
      </c>
    </row>
    <row r="9">
      <c r="A9" s="5" t="inlineStr">
        <is>
          <t>QC</t>
        </is>
      </c>
      <c r="B9" s="5" t="inlineStr">
        <is>
          <t>Quality — S. Batra</t>
        </is>
      </c>
      <c r="C9" s="6" t="n">
        <v>46219</v>
      </c>
      <c r="D9" s="7" t="n"/>
      <c r="E9" s="7" t="n"/>
      <c r="F9" s="8" t="inlineStr">
        <is>
          <t>Not started</t>
        </is>
      </c>
      <c r="G9" s="9">
        <f>IF(AND(E9="",TODAY()&gt;C9),TEXT(TODAY()-C9,"0")&amp;"d late","")</f>
        <v/>
      </c>
      <c r="H9" s="5" t="inlineStr">
        <is>
          <t>Linking &amp; finishing</t>
        </is>
      </c>
      <c r="I9" s="10" t="inlineStr">
        <is>
          <t>AQL 2.5 knit defects</t>
        </is>
      </c>
      <c r="J9" s="11" t="n"/>
      <c r="K9" s="11" t="n"/>
      <c r="L9" s="11" t="n"/>
      <c r="M9" s="11" t="n"/>
      <c r="N9" s="11" t="n"/>
      <c r="O9" s="11" t="n"/>
      <c r="P9" s="11" t="n"/>
      <c r="Q9" s="11" t="n"/>
      <c r="R9" s="11" t="n"/>
      <c r="S9" s="11" t="n"/>
      <c r="T9" s="12" t="n">
        <v>28</v>
      </c>
      <c r="U9" s="12" t="n">
        <v>29</v>
      </c>
    </row>
    <row r="10">
      <c r="A10" s="13" t="inlineStr">
        <is>
          <t>★ Ex-factory</t>
        </is>
      </c>
      <c r="B10" s="5" t="inlineStr">
        <is>
          <t>Logistics — M. Haddad</t>
        </is>
      </c>
      <c r="C10" s="6" t="n">
        <v>46221</v>
      </c>
      <c r="D10" s="7" t="n"/>
      <c r="E10" s="7" t="n"/>
      <c r="F10" s="8" t="inlineStr">
        <is>
          <t>Not started</t>
        </is>
      </c>
      <c r="G10" s="9">
        <f>IF(AND(E10="",TODAY()&gt;C10),TEXT(TODAY()-C10,"0")&amp;"d late","")</f>
        <v/>
      </c>
      <c r="H10" s="5" t="inlineStr">
        <is>
          <t>QC</t>
        </is>
      </c>
      <c r="I10" s="10" t="inlineStr">
        <is>
          <t>Consolidate with main body</t>
        </is>
      </c>
      <c r="J10" s="11" t="n"/>
      <c r="K10" s="11" t="n"/>
      <c r="L10" s="11" t="n"/>
      <c r="M10" s="11" t="n"/>
      <c r="N10" s="11" t="n"/>
      <c r="O10" s="11" t="n"/>
      <c r="P10" s="11" t="n"/>
      <c r="Q10" s="11" t="n"/>
      <c r="R10" s="11" t="n"/>
      <c r="S10" s="11" t="n"/>
      <c r="T10" s="12" t="n">
        <v>29</v>
      </c>
      <c r="U10" s="12" t="n">
        <v>29</v>
      </c>
    </row>
    <row r="12">
      <c r="A12" s="15" t="inlineStr">
        <is>
          <t>Late milestones (auto):</t>
        </is>
      </c>
      <c r="C12" s="16">
        <f>COUNTIF(G3:G10,"*late*")</f>
        <v/>
      </c>
    </row>
  </sheetData>
  <mergeCells count="1">
    <mergeCell ref="A1:S1"/>
  </mergeCells>
  <conditionalFormatting sqref="J3:S10">
    <cfRule type="expression" priority="1" dxfId="0" stopIfTrue="1">
      <formula>J$2=$U3</formula>
    </cfRule>
    <cfRule type="expression" priority="2" dxfId="1">
      <formula>AND(J$2&gt;=$T3,J$2&lt;=$U3)</formula>
    </cfRule>
  </conditionalFormatting>
  <dataValidations count="1">
    <dataValidation sqref="F3:F10" showDropDown="0" showInputMessage="0" showErrorMessage="0" allowBlank="1" errorTitle="Invalid status" error="Pick a listed status" type="list">
      <formula1>"Not started,In progress,At risk,Complete,Delayed"</formula1>
    </dataValidation>
  </dataValidations>
  <pageMargins left="0.75" right="0.75" top="1" bottom="1" header="0.5" footer="0.5"/>
  <pageSetup orientation="landscape" fitToHeight="1" fitToWidth="1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tabColor rgb="009C8A78"/>
    <outlinePr summaryBelow="1" summaryRight="1"/>
    <pageSetUpPr fitToPage="1"/>
  </sheetPr>
  <dimension ref="A1:K9"/>
  <sheetViews>
    <sheetView workbookViewId="0">
      <pane xSplit="1" ySplit="2" topLeftCell="B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0" customWidth="1" min="1" max="1"/>
    <col width="7" customWidth="1" min="2" max="2"/>
    <col width="7" customWidth="1" min="3" max="3"/>
    <col width="7" customWidth="1" min="4" max="4"/>
    <col width="7" customWidth="1" min="5" max="5"/>
    <col width="7" customWidth="1" min="6" max="6"/>
    <col width="7" customWidth="1" min="7" max="7"/>
    <col width="7" customWidth="1" min="8" max="8"/>
    <col width="7" customWidth="1" min="9" max="9"/>
    <col width="7" customWidth="1" min="10" max="10"/>
    <col width="7" customWidth="1" min="11" max="11"/>
  </cols>
  <sheetData>
    <row r="1" ht="28" customHeight="1">
      <c r="A1" s="1" t="inlineStr">
        <is>
          <t>CORVEAU STUDIO — SS26  ·  Weekly line capacity vs booked load</t>
        </is>
      </c>
    </row>
    <row r="2" ht="26" customHeight="1">
      <c r="A2" s="2" t="inlineStr">
        <is>
          <t>Metric</t>
        </is>
      </c>
      <c r="B2" s="2" t="n">
        <v>20</v>
      </c>
      <c r="C2" s="2" t="n">
        <v>21</v>
      </c>
      <c r="D2" s="2" t="n">
        <v>22</v>
      </c>
      <c r="E2" s="2" t="n">
        <v>23</v>
      </c>
      <c r="F2" s="2" t="n">
        <v>24</v>
      </c>
      <c r="G2" s="2" t="n">
        <v>25</v>
      </c>
      <c r="H2" s="2" t="n">
        <v>26</v>
      </c>
      <c r="I2" s="2" t="n">
        <v>27</v>
      </c>
      <c r="J2" s="2" t="n">
        <v>28</v>
      </c>
      <c r="K2" s="2" t="n">
        <v>29</v>
      </c>
    </row>
    <row r="3">
      <c r="A3" s="18" t="inlineStr">
        <is>
          <t>Line 1 — Capacity (units)</t>
        </is>
      </c>
      <c r="B3" s="19" t="n">
        <v>2000</v>
      </c>
      <c r="C3" s="19" t="n">
        <v>2000</v>
      </c>
      <c r="D3" s="19" t="n">
        <v>2000</v>
      </c>
      <c r="E3" s="19" t="n">
        <v>2000</v>
      </c>
      <c r="F3" s="19" t="n">
        <v>2000</v>
      </c>
      <c r="G3" s="19" t="n">
        <v>2000</v>
      </c>
      <c r="H3" s="19" t="n">
        <v>2000</v>
      </c>
      <c r="I3" s="19" t="n">
        <v>2000</v>
      </c>
      <c r="J3" s="19" t="n">
        <v>2000</v>
      </c>
      <c r="K3" s="19" t="n">
        <v>2000</v>
      </c>
    </row>
    <row r="4">
      <c r="A4" s="18" t="inlineStr">
        <is>
          <t>Line 1 — Booked (units)</t>
        </is>
      </c>
      <c r="B4" s="19" t="n">
        <v>900</v>
      </c>
      <c r="C4" s="19" t="n">
        <v>1200</v>
      </c>
      <c r="D4" s="19" t="n">
        <v>1500</v>
      </c>
      <c r="E4" s="19" t="n">
        <v>1700</v>
      </c>
      <c r="F4" s="19" t="n">
        <v>2200</v>
      </c>
      <c r="G4" s="19" t="n">
        <v>2000</v>
      </c>
      <c r="H4" s="19" t="n">
        <v>1850</v>
      </c>
      <c r="I4" s="19" t="n">
        <v>1600</v>
      </c>
      <c r="J4" s="19" t="n">
        <v>1200</v>
      </c>
      <c r="K4" s="19" t="n">
        <v>800</v>
      </c>
    </row>
    <row r="5">
      <c r="A5" s="18" t="inlineStr">
        <is>
          <t>Line 1 — Utilisation</t>
        </is>
      </c>
      <c r="B5" s="20">
        <f>IF(B3=0,"",B4/B3)</f>
        <v/>
      </c>
      <c r="C5" s="20">
        <f>IF(C3=0,"",C4/C3)</f>
        <v/>
      </c>
      <c r="D5" s="20">
        <f>IF(D3=0,"",D4/D3)</f>
        <v/>
      </c>
      <c r="E5" s="20">
        <f>IF(E3=0,"",E4/E3)</f>
        <v/>
      </c>
      <c r="F5" s="20">
        <f>IF(F3=0,"",F4/F3)</f>
        <v/>
      </c>
      <c r="G5" s="20">
        <f>IF(G3=0,"",G4/G3)</f>
        <v/>
      </c>
      <c r="H5" s="20">
        <f>IF(H3=0,"",H4/H3)</f>
        <v/>
      </c>
      <c r="I5" s="20">
        <f>IF(I3=0,"",I4/I3)</f>
        <v/>
      </c>
      <c r="J5" s="20">
        <f>IF(J3=0,"",J4/J3)</f>
        <v/>
      </c>
      <c r="K5" s="20">
        <f>IF(K3=0,"",K4/K3)</f>
        <v/>
      </c>
    </row>
    <row r="6">
      <c r="A6" s="18" t="inlineStr">
        <is>
          <t>Line 2 — Capacity (units)</t>
        </is>
      </c>
      <c r="B6" s="19" t="n">
        <v>1500</v>
      </c>
      <c r="C6" s="19" t="n">
        <v>1500</v>
      </c>
      <c r="D6" s="19" t="n">
        <v>1500</v>
      </c>
      <c r="E6" s="19" t="n">
        <v>1500</v>
      </c>
      <c r="F6" s="19" t="n">
        <v>1500</v>
      </c>
      <c r="G6" s="19" t="n">
        <v>1500</v>
      </c>
      <c r="H6" s="19" t="n">
        <v>1500</v>
      </c>
      <c r="I6" s="19" t="n">
        <v>1500</v>
      </c>
      <c r="J6" s="19" t="n">
        <v>1500</v>
      </c>
      <c r="K6" s="19" t="n">
        <v>1500</v>
      </c>
    </row>
    <row r="7">
      <c r="A7" s="18" t="inlineStr">
        <is>
          <t>Line 2 — Booked (units)</t>
        </is>
      </c>
      <c r="B7" s="19" t="n">
        <v>600</v>
      </c>
      <c r="C7" s="19" t="n">
        <v>800</v>
      </c>
      <c r="D7" s="19" t="n">
        <v>1100</v>
      </c>
      <c r="E7" s="19" t="n">
        <v>1350</v>
      </c>
      <c r="F7" s="19" t="n">
        <v>1450</v>
      </c>
      <c r="G7" s="19" t="n">
        <v>1500</v>
      </c>
      <c r="H7" s="19" t="n">
        <v>1400</v>
      </c>
      <c r="I7" s="19" t="n">
        <v>1250</v>
      </c>
      <c r="J7" s="19" t="n">
        <v>950</v>
      </c>
      <c r="K7" s="19" t="n">
        <v>600</v>
      </c>
    </row>
    <row r="8">
      <c r="A8" s="18" t="inlineStr">
        <is>
          <t>Line 2 — Utilisation</t>
        </is>
      </c>
      <c r="B8" s="20">
        <f>IF(B6=0,"",B7/B6)</f>
        <v/>
      </c>
      <c r="C8" s="20">
        <f>IF(C6=0,"",C7/C6)</f>
        <v/>
      </c>
      <c r="D8" s="20">
        <f>IF(D6=0,"",D7/D6)</f>
        <v/>
      </c>
      <c r="E8" s="20">
        <f>IF(E6=0,"",E7/E6)</f>
        <v/>
      </c>
      <c r="F8" s="20">
        <f>IF(F6=0,"",F7/F6)</f>
        <v/>
      </c>
      <c r="G8" s="20">
        <f>IF(G6=0,"",G7/G6)</f>
        <v/>
      </c>
      <c r="H8" s="20">
        <f>IF(H6=0,"",H7/H6)</f>
        <v/>
      </c>
      <c r="I8" s="20">
        <f>IF(I6=0,"",I7/I6)</f>
        <v/>
      </c>
      <c r="J8" s="20">
        <f>IF(J6=0,"",J7/J6)</f>
        <v/>
      </c>
      <c r="K8" s="20">
        <f>IF(K6=0,"",K7/K6)</f>
        <v/>
      </c>
    </row>
    <row r="9">
      <c r="A9" s="18" t="inlineStr">
        <is>
          <t>Plant — Utilisation (booked/cap)</t>
        </is>
      </c>
      <c r="B9" s="20">
        <f>(B4+B7)/(B3+B6)</f>
        <v/>
      </c>
      <c r="C9" s="20">
        <f>(C4+C7)/(C3+C6)</f>
        <v/>
      </c>
      <c r="D9" s="20">
        <f>(D4+D7)/(D3+D6)</f>
        <v/>
      </c>
      <c r="E9" s="20">
        <f>(E4+E7)/(E3+E6)</f>
        <v/>
      </c>
      <c r="F9" s="20">
        <f>(F4+F7)/(F3+F6)</f>
        <v/>
      </c>
      <c r="G9" s="20">
        <f>(G4+G7)/(G3+G6)</f>
        <v/>
      </c>
      <c r="H9" s="20">
        <f>(H4+H7)/(H3+H6)</f>
        <v/>
      </c>
      <c r="I9" s="20">
        <f>(I4+I7)/(I3+I6)</f>
        <v/>
      </c>
      <c r="J9" s="20">
        <f>(J4+J7)/(J3+J6)</f>
        <v/>
      </c>
      <c r="K9" s="20">
        <f>(K4+K7)/(K3+K6)</f>
        <v/>
      </c>
    </row>
  </sheetData>
  <mergeCells count="1">
    <mergeCell ref="A1:K1"/>
  </mergeCells>
  <conditionalFormatting sqref="B5:K5">
    <cfRule type="cellIs" priority="1" operator="greaterThan" dxfId="2">
      <formula>1</formula>
    </cfRule>
  </conditionalFormatting>
  <conditionalFormatting sqref="B8:K8">
    <cfRule type="cellIs" priority="2" operator="greaterThan" dxfId="2">
      <formula>1</formula>
    </cfRule>
  </conditionalFormatting>
  <conditionalFormatting sqref="B9:K9">
    <cfRule type="cellIs" priority="3" operator="greaterThan" dxfId="2">
      <formula>1</formula>
    </cfRule>
  </conditionalFormatting>
  <pageMargins left="0.75" right="0.75" top="1" bottom="1" header="0.5" footer="0.5"/>
  <pageSetup orientation="landscape" fitToHeight="1" fitToWidth="1"/>
  <legacyDrawing xmlns:r="http://schemas.openxmlformats.org/officeDocument/2006/relationships" r:id="anysvml"/>
</worksheet>
</file>

<file path=xl/worksheets/sheet4.xml><?xml version="1.0" encoding="utf-8"?>
<worksheet xmlns="http://schemas.openxmlformats.org/spreadsheetml/2006/main">
  <sheetPr>
    <tabColor rgb="005B4A3F"/>
    <outlinePr summaryBelow="1" summaryRight="1"/>
    <pageSetUpPr fitToPage="1"/>
  </sheetPr>
  <dimension ref="A1:D1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0" customWidth="1" min="1" max="1"/>
    <col width="20" customWidth="1" min="2" max="2"/>
    <col width="14" customWidth="1" min="3" max="3"/>
    <col width="16" customWidth="1" min="4" max="4"/>
  </cols>
  <sheetData>
    <row r="1" ht="28" customHeight="1">
      <c r="A1" s="1" t="inlineStr">
        <is>
          <t>CORVEAU STUDIO — SS26  ·  Factory holidays &amp; logistics reference</t>
        </is>
      </c>
    </row>
    <row r="2" ht="26" customHeight="1">
      <c r="A2" s="2" t="inlineStr">
        <is>
          <t>Holiday / closure</t>
        </is>
      </c>
      <c r="B2" s="2" t="inlineStr">
        <is>
          <t>Start</t>
        </is>
      </c>
      <c r="C2" s="2" t="inlineStr">
        <is>
          <t>End</t>
        </is>
      </c>
      <c r="D2" s="2" t="inlineStr">
        <is>
          <t>Working days lost</t>
        </is>
      </c>
    </row>
    <row r="3">
      <c r="A3" s="5" t="inlineStr">
        <is>
          <t>Labour Day break</t>
        </is>
      </c>
      <c r="B3" s="6" t="n">
        <v>46083</v>
      </c>
      <c r="C3" s="6" t="n">
        <v>46085</v>
      </c>
      <c r="D3" s="21">
        <f>NETWORKDAYS(B3,C3)</f>
        <v/>
      </c>
    </row>
    <row r="4">
      <c r="A4" s="5" t="inlineStr">
        <is>
          <t>Dragon Boat Festival</t>
        </is>
      </c>
      <c r="B4" s="6" t="n">
        <v>46190</v>
      </c>
      <c r="C4" s="6" t="n">
        <v>46192</v>
      </c>
      <c r="D4" s="21">
        <f>NETWORKDAYS(B4,C4)</f>
        <v/>
      </c>
    </row>
    <row r="5">
      <c r="A5" s="5" t="inlineStr">
        <is>
          <t>Factory Summer Maintenance</t>
        </is>
      </c>
      <c r="B5" s="6" t="n">
        <v>46209</v>
      </c>
      <c r="C5" s="6" t="n">
        <v>46211</v>
      </c>
      <c r="D5" s="21">
        <f>NETWORKDAYS(B5,C5)</f>
        <v/>
      </c>
    </row>
    <row r="8" ht="22" customHeight="1">
      <c r="A8" s="22" t="inlineStr">
        <is>
          <t>LOGISTICS REFERENCE</t>
        </is>
      </c>
    </row>
    <row r="9">
      <c r="A9" s="18" t="inlineStr">
        <is>
          <t>Vessel</t>
        </is>
      </c>
      <c r="B9" s="23" t="inlineStr">
        <is>
          <t>MV Corveau Star</t>
        </is>
      </c>
    </row>
    <row r="10">
      <c r="A10" s="18" t="inlineStr">
        <is>
          <t>Vessel ETD (port depart)</t>
        </is>
      </c>
      <c r="B10" s="24" t="n">
        <v>46220</v>
      </c>
    </row>
    <row r="11">
      <c r="A11" s="18" t="inlineStr">
        <is>
          <t>Port of loading</t>
        </is>
      </c>
      <c r="B11" s="23" t="inlineStr">
        <is>
          <t>Ningbo, CN</t>
        </is>
      </c>
    </row>
    <row r="12">
      <c r="A12" s="18" t="inlineStr">
        <is>
          <t>Transit days (sea)</t>
        </is>
      </c>
      <c r="B12" s="25" t="n">
        <v>24</v>
      </c>
    </row>
    <row r="13">
      <c r="A13" s="18" t="inlineStr">
        <is>
          <t>Ex-factory→port lead (d)</t>
        </is>
      </c>
      <c r="B13" s="25" t="n">
        <v>2</v>
      </c>
    </row>
    <row r="14">
      <c r="A14" s="18" t="inlineStr">
        <is>
          <t>Est. warehouse-in (EU DC)</t>
        </is>
      </c>
      <c r="B14" s="26">
        <f>B10+B12</f>
        <v/>
      </c>
    </row>
  </sheetData>
  <mergeCells count="2">
    <mergeCell ref="A1:D1"/>
    <mergeCell ref="A8:D8"/>
  </mergeCells>
  <pageMargins left="0.75" right="0.75" top="1" bottom="1" header="0.5" footer="0.5"/>
  <pageSetup orientation="landscape" fitToHeight="1" fitToWidth="1"/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2026-07-14T17:16:43Z</dcterms:created>
  <dcterms:modified xsi:type="dcterms:W3CDTF">2026-07-14T17:16:43Z</dcterms:modified>
</cp:coreProperties>
</file>